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activeTab="1"/>
  </bookViews>
  <sheets>
    <sheet name="школы начальное обр." sheetId="1" r:id="rId1"/>
    <sheet name="школы общего обр." sheetId="2" r:id="rId2"/>
    <sheet name="школы среднего обр." sheetId="3" r:id="rId3"/>
  </sheets>
  <calcPr calcId="145621"/>
</workbook>
</file>

<file path=xl/calcChain.xml><?xml version="1.0" encoding="utf-8"?>
<calcChain xmlns="http://schemas.openxmlformats.org/spreadsheetml/2006/main">
  <c r="C24" i="2" l="1"/>
  <c r="B24" i="2"/>
  <c r="Q26" i="3" l="1"/>
  <c r="P26" i="3"/>
  <c r="O26" i="3"/>
  <c r="N26" i="3"/>
  <c r="M26" i="3"/>
  <c r="L26" i="3"/>
  <c r="K26" i="3"/>
  <c r="J26" i="3"/>
  <c r="I26" i="3"/>
  <c r="G26" i="3"/>
  <c r="F26" i="3"/>
  <c r="E26" i="3"/>
  <c r="D26" i="3"/>
  <c r="C26" i="3"/>
  <c r="B26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R11" i="3"/>
  <c r="M24" i="2"/>
  <c r="L24" i="2"/>
  <c r="K24" i="2"/>
  <c r="J24" i="2"/>
  <c r="I24" i="2"/>
  <c r="H24" i="2"/>
  <c r="G24" i="2"/>
  <c r="F24" i="2"/>
  <c r="E24" i="2"/>
  <c r="D24" i="2"/>
  <c r="J11" i="2"/>
  <c r="M11" i="2"/>
  <c r="L11" i="2"/>
  <c r="K11" i="2"/>
  <c r="I11" i="2"/>
  <c r="H11" i="2"/>
  <c r="G11" i="2"/>
  <c r="F11" i="2"/>
  <c r="E11" i="2"/>
  <c r="D11" i="2"/>
  <c r="C11" i="2"/>
  <c r="B11" i="2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<sst xmlns="http://schemas.openxmlformats.org/spreadsheetml/2006/main" count="188" uniqueCount="61">
  <si>
    <t>ОЧНОЕ</t>
  </si>
  <si>
    <t>ЗАОЧНОЕ</t>
  </si>
  <si>
    <t>Объем муниципальной услуги</t>
  </si>
  <si>
    <t>Качественные показатели муниципальной услуги</t>
  </si>
  <si>
    <t>Реализация основных общеобразовательных программ НАЧАЛЬНОГО общего образования</t>
  </si>
  <si>
    <r>
      <t>1.</t>
    </r>
    <r>
      <rPr>
        <i/>
        <sz val="10"/>
        <rFont val="Times New Roman"/>
        <family val="1"/>
        <charset val="204"/>
      </rPr>
      <t xml:space="preserve"> Наполняемость в классе (Кол-во уч-ся/кол-во классов)</t>
    </r>
  </si>
  <si>
    <r>
      <t>2.</t>
    </r>
    <r>
      <rPr>
        <i/>
        <sz val="9"/>
        <rFont val="Times New Roman"/>
        <family val="1"/>
        <charset val="204"/>
      </rPr>
      <t xml:space="preserve"> Число учеников на одного учителя (Кол-во уч-ся/кол-во учителей)</t>
    </r>
  </si>
  <si>
    <r>
      <t xml:space="preserve">3. </t>
    </r>
    <r>
      <rPr>
        <i/>
        <sz val="9"/>
        <rFont val="Times New Roman"/>
        <family val="1"/>
        <charset val="204"/>
      </rPr>
      <t>Число прочего персонала от количества учителей (Кол-во прочего персонала/кол-во учителей)</t>
    </r>
  </si>
  <si>
    <t>3. Обеспеченность образовательного процесса компьютерной техникой (Факт.
кол-во компьтеров/ норму(15 компьютеров на кабинет ))</t>
  </si>
  <si>
    <t>5. Средний балл по ЕГЭ русский язык (средний по городскому округу) (Сумма общих баллов/ кол-во участвующих в ЕГЭ)</t>
  </si>
  <si>
    <t>6. Средний балл по ЕГЭ математика (средний по городскому округу) профильный/бызовый (Сумма общих баллов/ кол-во участвующих в ЕГЭ)</t>
  </si>
  <si>
    <t>7. Доля призёров предметных олимпиад среди учащихся 9-11 классов (городской и региональный уровень) (от количества принимающих участие в олимпиадах) (Кол-во призеров /кол-во принимавших участие)</t>
  </si>
  <si>
    <t>4. Доля детей, оставленных на повторный курс обучения (Кол-во уч-ся оставленных на 2 год/общее кол-во)</t>
  </si>
  <si>
    <t>5. Охват горячим питанием (Кол-во уч-ся питающихся/общее кол-во уч-ков)</t>
  </si>
  <si>
    <t>10. Наличие сайта учреждений в сети «Интернет»</t>
  </si>
  <si>
    <t>6. Доля учащихся, успевающих на «4» и «5» (Кол-во уч-ся на 4-5/общее кол-во учащ-ся)</t>
  </si>
  <si>
    <t xml:space="preserve"> Число учеников на одного учителя (Кол-во уч-ся/кол-во учителей)</t>
  </si>
  <si>
    <t>Доля учащихся, успевающих на «4» и «5» (Кол-во уч-ся на 4-5/общее кол-во учащ-ся)</t>
  </si>
  <si>
    <t>есть</t>
  </si>
  <si>
    <t>оош №12  2017</t>
  </si>
  <si>
    <t xml:space="preserve">Итого </t>
  </si>
  <si>
    <t xml:space="preserve">оош №12  </t>
  </si>
  <si>
    <t xml:space="preserve">сош №6    </t>
  </si>
  <si>
    <t xml:space="preserve">сош №5    </t>
  </si>
  <si>
    <t xml:space="preserve">сош №2    </t>
  </si>
  <si>
    <t xml:space="preserve">Лицей </t>
  </si>
  <si>
    <t>сош №3</t>
  </si>
  <si>
    <t>ПЛАН</t>
  </si>
  <si>
    <t>год</t>
  </si>
  <si>
    <t>1 квартал</t>
  </si>
  <si>
    <r>
      <t xml:space="preserve">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ОСНОВНОГО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</si>
  <si>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>1 Наполняемость в классе (Кол-во уч-ся/кол-во классов)</t>
  </si>
  <si>
    <t>5 Доля детей, оставленных на повторный курс обучения (Кол-во уч-ся оставленных на 2 год/общее кол-во)</t>
  </si>
  <si>
    <t>сош № 6</t>
  </si>
  <si>
    <t xml:space="preserve">сош №3    </t>
  </si>
  <si>
    <t xml:space="preserve">Лицей       </t>
  </si>
  <si>
    <t xml:space="preserve">ИТОГО </t>
  </si>
  <si>
    <t>ПЛАН 2017 год</t>
  </si>
  <si>
    <r>
      <t xml:space="preserve">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СРЕДНЕГО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</si>
  <si>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>4. Обеспеченность образовательного процесса компьютерной техникой (Факт.
кол-во компьтеров/ норму(15 компьютеров на кабинет ))</t>
  </si>
  <si>
    <t>8. Доля детей, оставленных на повторный курс обучения (Кол-во уч-ся оставленных на 2 год/общее кол-во)</t>
  </si>
  <si>
    <t>9. Охват горячим питанием (Кол-во уч-ся питающихся/общее кол-во уч-ков)</t>
  </si>
  <si>
    <t xml:space="preserve">сош №6 </t>
  </si>
  <si>
    <t>2017 год</t>
  </si>
  <si>
    <t>3.Обеспеченность образовательного процесса компьютерной техникой (Факт.
кол-во компьтеров/ норму(15 компьютеров на кабинет ))</t>
  </si>
  <si>
    <t>6. Охват горячим питанием (Кол-во уч-ся питающихся/общее кол-во уч-ков)</t>
  </si>
  <si>
    <t>7 .Доля учащихся, успевающих на «4» и «5» (Кол-во уч-ся на 4-5/общее кол-во учащ-ся)</t>
  </si>
  <si>
    <t>4 .Доля призёров предметных олимпиад среди учащихся 9-11 классов (городской и региональный уровень) (от количества принимающих участие в олимпиадах) (Кол-во призеров /кол-во принимавших участие)</t>
  </si>
  <si>
    <r>
      <t xml:space="preserve">8.Реализация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ОСНОВНОГО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</si>
  <si>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 xml:space="preserve"> 9.Число учеников на одного учителя (Кол-во уч-ся/кол-во учителей)</t>
  </si>
  <si>
    <t xml:space="preserve"> 10.Доля детей, оставленных на повторный курс обучения (Кол-во уч-ся оставленных на 2 год/общее кол-во)</t>
  </si>
  <si>
    <t>11.Доля учащихся, успевающих на «4» и «5» (Кол-во уч-ся на 4-5/общее кол-во учащ-ся)</t>
  </si>
  <si>
    <t>10.Доля детей, оставленных на повторный курс обучения (Кол-во уч-ся оставленных на 2 год/общее кол-во)</t>
  </si>
  <si>
    <t>6 .Охват горячим питанием (Кол-во уч-ся питающихся/общее кол-во уч-ков)</t>
  </si>
  <si>
    <t>5. Доля детей, оставленных на повторный курс обучения (Кол-во уч-ся оставленных на 2 год/общее кол-во)</t>
  </si>
  <si>
    <t>10. Доля учащихся, успевающих на «4» и «5» (Кол-во уч-ся на 4-5/общее кол-во учащ-ся)</t>
  </si>
  <si>
    <r>
      <t xml:space="preserve">11.Реализация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СРЕДНЕГО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</si>
  <si>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>12. Число учеников на одного учителя (Кол-во уч-ся/кол-во учителей)</t>
  </si>
  <si>
    <t>13. Доля детей, оставленных на повторный курс обучения (Кол-во уч-ся оставленных на 2 год/общее кол-во)</t>
  </si>
  <si>
    <t>14.Доля учащихся, успевающих на «4» и «5» (Кол-во уч-ся на 4-5/общее кол-во учащ-ся)</t>
  </si>
  <si>
    <t xml:space="preserve"> 12.Число учеников на одного учителя (Кол-во уч-ся/кол-во учителей)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</si>
</sst>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CCFF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9D5A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0" borderId="8" xfId="0" applyBorder="1"/>
    <xf numFmtId="0" fontId="5" fillId="0" borderId="9" xfId="1" applyFont="1" applyBorder="1" applyAlignment="1">
      <alignment horizontal="left" vertical="top" wrapText="1"/>
    </xf>
    <xf numFmtId="0" fontId="6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1" xfId="1" applyFont="1" applyBorder="1" applyAlignment="1">
      <alignment horizontal="justify" vertical="top" wrapText="1"/>
    </xf>
    <xf numFmtId="0" fontId="8" fillId="0" borderId="12" xfId="1" applyFont="1" applyBorder="1" applyAlignment="1">
      <alignment horizontal="justify" vertical="top" wrapText="1"/>
    </xf>
    <xf numFmtId="0" fontId="5" fillId="0" borderId="14" xfId="1" applyFont="1" applyFill="1" applyBorder="1" applyAlignment="1">
      <alignment horizontal="justify" vertical="top" wrapText="1"/>
    </xf>
    <xf numFmtId="0" fontId="9" fillId="0" borderId="15" xfId="0" applyFont="1" applyBorder="1" applyAlignment="1">
      <alignment vertical="top" wrapText="1"/>
    </xf>
    <xf numFmtId="0" fontId="9" fillId="0" borderId="16" xfId="0" applyFont="1" applyBorder="1" applyAlignment="1">
      <alignment vertical="top" wrapText="1"/>
    </xf>
    <xf numFmtId="0" fontId="0" fillId="5" borderId="17" xfId="0" applyFill="1" applyBorder="1"/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17" xfId="0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6" borderId="17" xfId="0" applyFill="1" applyBorder="1"/>
    <xf numFmtId="0" fontId="0" fillId="6" borderId="22" xfId="0" applyFill="1" applyBorder="1" applyAlignment="1">
      <alignment horizontal="center" vertical="center"/>
    </xf>
    <xf numFmtId="0" fontId="0" fillId="6" borderId="23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0" fillId="7" borderId="17" xfId="0" applyFill="1" applyBorder="1"/>
    <xf numFmtId="0" fontId="0" fillId="7" borderId="22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8" borderId="17" xfId="0" applyFill="1" applyBorder="1"/>
    <xf numFmtId="0" fontId="0" fillId="8" borderId="22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9" borderId="17" xfId="0" applyFill="1" applyBorder="1"/>
    <xf numFmtId="0" fontId="0" fillId="9" borderId="22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11" fillId="10" borderId="17" xfId="0" applyFont="1" applyFill="1" applyBorder="1"/>
    <xf numFmtId="0" fontId="11" fillId="10" borderId="22" xfId="0" applyFont="1" applyFill="1" applyBorder="1" applyAlignment="1">
      <alignment horizontal="center" vertical="center"/>
    </xf>
    <xf numFmtId="0" fontId="11" fillId="10" borderId="23" xfId="0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0" fontId="0" fillId="0" borderId="23" xfId="0" applyBorder="1"/>
    <xf numFmtId="0" fontId="2" fillId="0" borderId="0" xfId="0" applyFont="1" applyAlignment="1">
      <alignment horizontal="center" vertical="center"/>
    </xf>
    <xf numFmtId="0" fontId="12" fillId="11" borderId="0" xfId="0" applyFont="1" applyFill="1"/>
    <xf numFmtId="0" fontId="0" fillId="0" borderId="0" xfId="0" applyFill="1"/>
    <xf numFmtId="0" fontId="0" fillId="11" borderId="0" xfId="0" applyFill="1"/>
    <xf numFmtId="0" fontId="13" fillId="11" borderId="0" xfId="0" applyFont="1" applyFill="1"/>
    <xf numFmtId="0" fontId="14" fillId="11" borderId="0" xfId="0" applyFont="1" applyFill="1"/>
    <xf numFmtId="0" fontId="5" fillId="0" borderId="6" xfId="1" applyFont="1" applyBorder="1" applyAlignment="1">
      <alignment horizontal="left" vertical="top" wrapText="1"/>
    </xf>
    <xf numFmtId="0" fontId="5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Fill="1" applyBorder="1" applyAlignment="1">
      <alignment horizontal="justify" vertical="top" wrapText="1"/>
    </xf>
    <xf numFmtId="0" fontId="8" fillId="0" borderId="12" xfId="1" applyFont="1" applyFill="1" applyBorder="1" applyAlignment="1">
      <alignment horizontal="justify" vertical="top" wrapText="1"/>
    </xf>
    <xf numFmtId="0" fontId="0" fillId="0" borderId="23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13" borderId="17" xfId="0" applyFill="1" applyBorder="1"/>
    <xf numFmtId="0" fontId="0" fillId="13" borderId="22" xfId="0" applyFill="1" applyBorder="1" applyAlignment="1">
      <alignment horizontal="center" vertical="center"/>
    </xf>
    <xf numFmtId="0" fontId="0" fillId="13" borderId="23" xfId="0" applyFill="1" applyBorder="1" applyAlignment="1">
      <alignment horizontal="center" vertical="center"/>
    </xf>
    <xf numFmtId="0" fontId="0" fillId="13" borderId="17" xfId="0" applyFill="1" applyBorder="1" applyAlignment="1">
      <alignment horizontal="center" vertical="center"/>
    </xf>
    <xf numFmtId="0" fontId="0" fillId="13" borderId="24" xfId="0" applyFill="1" applyBorder="1" applyAlignment="1">
      <alignment horizontal="center" vertical="center"/>
    </xf>
    <xf numFmtId="0" fontId="0" fillId="13" borderId="0" xfId="0" applyFill="1"/>
    <xf numFmtId="4" fontId="0" fillId="0" borderId="8" xfId="0" applyNumberFormat="1" applyBorder="1" applyAlignment="1">
      <alignment horizontal="center" vertical="center"/>
    </xf>
    <xf numFmtId="0" fontId="0" fillId="14" borderId="0" xfId="0" applyFill="1"/>
    <xf numFmtId="0" fontId="6" fillId="0" borderId="13" xfId="1" applyFont="1" applyFill="1" applyBorder="1" applyAlignment="1">
      <alignment vertical="top" wrapText="1"/>
    </xf>
    <xf numFmtId="0" fontId="0" fillId="5" borderId="2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 vertical="center"/>
    </xf>
    <xf numFmtId="0" fontId="11" fillId="10" borderId="23" xfId="0" applyFont="1" applyFill="1" applyBorder="1"/>
    <xf numFmtId="0" fontId="11" fillId="10" borderId="8" xfId="0" applyFont="1" applyFill="1" applyBorder="1" applyAlignment="1">
      <alignment horizontal="center" vertical="center"/>
    </xf>
    <xf numFmtId="0" fontId="0" fillId="10" borderId="27" xfId="0" applyFill="1" applyBorder="1" applyAlignment="1">
      <alignment horizontal="center" vertical="center"/>
    </xf>
    <xf numFmtId="0" fontId="0" fillId="10" borderId="29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17" xfId="0" applyFont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3" xfId="0" applyBorder="1"/>
    <xf numFmtId="0" fontId="10" fillId="0" borderId="0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Fill="1" applyAlignment="1">
      <alignment horizontal="center" vertical="center"/>
    </xf>
    <xf numFmtId="0" fontId="0" fillId="0" borderId="33" xfId="0" applyBorder="1" applyAlignment="1">
      <alignment horizontal="right" vertical="center"/>
    </xf>
    <xf numFmtId="1" fontId="0" fillId="0" borderId="18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6" borderId="22" xfId="0" applyFill="1" applyBorder="1" applyAlignment="1">
      <alignment horizontal="center"/>
    </xf>
    <xf numFmtId="0" fontId="8" fillId="0" borderId="12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3" fillId="11" borderId="26" xfId="0" applyFont="1" applyFill="1" applyBorder="1"/>
    <xf numFmtId="0" fontId="0" fillId="10" borderId="26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0" fillId="14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26" xfId="0" applyFill="1" applyBorder="1" applyAlignment="1">
      <alignment horizontal="center"/>
    </xf>
    <xf numFmtId="0" fontId="8" fillId="0" borderId="12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0" fillId="10" borderId="0" xfId="0" applyFill="1" applyAlignment="1">
      <alignment horizontal="center"/>
    </xf>
    <xf numFmtId="0" fontId="15" fillId="2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00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topLeftCell="A13" workbookViewId="0">
      <selection activeCell="R20" sqref="R20"/>
    </sheetView>
  </sheetViews>
  <sheetFormatPr defaultRowHeight="15" x14ac:dyDescent="0.25"/>
  <cols>
    <col min="1" max="2" width="16.7109375" customWidth="1"/>
    <col min="3" max="3" width="10.7109375" customWidth="1"/>
    <col min="4" max="4" width="11.42578125" customWidth="1"/>
    <col min="5" max="5" width="0" hidden="1" customWidth="1"/>
    <col min="6" max="6" width="15.28515625" customWidth="1"/>
    <col min="7" max="10" width="0" hidden="1" customWidth="1"/>
    <col min="11" max="11" width="12.42578125" customWidth="1"/>
    <col min="12" max="12" width="9.5703125" customWidth="1"/>
    <col min="13" max="13" width="0" hidden="1" customWidth="1"/>
    <col min="14" max="14" width="9.85546875" customWidth="1"/>
    <col min="15" max="15" width="18" customWidth="1"/>
    <col min="16" max="16" width="13" customWidth="1"/>
    <col min="17" max="17" width="17.5703125" customWidth="1"/>
    <col min="18" max="18" width="16" customWidth="1"/>
    <col min="19" max="19" width="18" customWidth="1"/>
  </cols>
  <sheetData>
    <row r="1" spans="1:19" ht="24" thickBot="1" x14ac:dyDescent="0.4">
      <c r="A1" s="52" t="s">
        <v>27</v>
      </c>
      <c r="C1" s="54"/>
      <c r="D1" s="54"/>
      <c r="E1" s="54"/>
      <c r="F1" s="54"/>
      <c r="G1" s="54"/>
      <c r="H1" s="54"/>
      <c r="I1" s="54"/>
      <c r="J1" s="54"/>
      <c r="K1" s="55">
        <v>2017</v>
      </c>
      <c r="L1" s="56" t="s">
        <v>28</v>
      </c>
      <c r="M1" s="54"/>
      <c r="N1" s="54"/>
      <c r="O1" s="54"/>
    </row>
    <row r="2" spans="1:19" ht="16.5" thickBot="1" x14ac:dyDescent="0.3">
      <c r="A2" s="104" t="s">
        <v>0</v>
      </c>
      <c r="B2" s="105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7" t="s">
        <v>1</v>
      </c>
      <c r="P2" s="108"/>
      <c r="Q2" s="108"/>
      <c r="R2" s="109"/>
    </row>
    <row r="3" spans="1:19" ht="39" thickBot="1" x14ac:dyDescent="0.3">
      <c r="A3" s="1"/>
      <c r="B3" s="2" t="s">
        <v>2</v>
      </c>
      <c r="C3" s="110" t="s">
        <v>3</v>
      </c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2"/>
      <c r="O3" s="3" t="s">
        <v>2</v>
      </c>
      <c r="P3" s="113" t="s">
        <v>3</v>
      </c>
      <c r="Q3" s="114"/>
      <c r="R3" s="115"/>
    </row>
    <row r="4" spans="1:19" ht="117.75" customHeight="1" thickBot="1" x14ac:dyDescent="0.3">
      <c r="A4" s="4"/>
      <c r="B4" s="5" t="s">
        <v>4</v>
      </c>
      <c r="C4" s="6" t="s">
        <v>5</v>
      </c>
      <c r="D4" s="7" t="s">
        <v>6</v>
      </c>
      <c r="E4" s="7" t="s">
        <v>7</v>
      </c>
      <c r="F4" s="8" t="s">
        <v>8</v>
      </c>
      <c r="G4" s="9" t="s">
        <v>9</v>
      </c>
      <c r="H4" s="102" t="s">
        <v>10</v>
      </c>
      <c r="I4" s="103"/>
      <c r="J4" s="9" t="s">
        <v>11</v>
      </c>
      <c r="K4" s="9" t="s">
        <v>12</v>
      </c>
      <c r="L4" s="9" t="s">
        <v>13</v>
      </c>
      <c r="M4" s="9" t="s">
        <v>14</v>
      </c>
      <c r="N4" s="10" t="s">
        <v>15</v>
      </c>
      <c r="O4" s="11" t="s">
        <v>4</v>
      </c>
      <c r="P4" s="12" t="s">
        <v>16</v>
      </c>
      <c r="Q4" s="12" t="s">
        <v>12</v>
      </c>
      <c r="R4" s="13" t="s">
        <v>17</v>
      </c>
      <c r="S4" s="91"/>
    </row>
    <row r="5" spans="1:19" x14ac:dyDescent="0.25">
      <c r="A5" s="14" t="s">
        <v>25</v>
      </c>
      <c r="B5" s="15">
        <v>404</v>
      </c>
      <c r="C5" s="16">
        <v>25</v>
      </c>
      <c r="D5" s="16">
        <v>15</v>
      </c>
      <c r="E5" s="16">
        <v>53</v>
      </c>
      <c r="F5" s="16">
        <v>45</v>
      </c>
      <c r="G5" s="16">
        <v>66</v>
      </c>
      <c r="H5" s="16">
        <v>44.5</v>
      </c>
      <c r="I5" s="16">
        <v>3.9</v>
      </c>
      <c r="J5" s="16">
        <v>50</v>
      </c>
      <c r="K5" s="16">
        <v>0.1</v>
      </c>
      <c r="L5" s="16">
        <v>100</v>
      </c>
      <c r="M5" s="16" t="s">
        <v>18</v>
      </c>
      <c r="N5" s="17">
        <v>57</v>
      </c>
      <c r="O5" s="15">
        <v>4</v>
      </c>
      <c r="P5" s="16">
        <v>15</v>
      </c>
      <c r="Q5" s="16">
        <v>0</v>
      </c>
      <c r="R5" s="18">
        <v>30</v>
      </c>
      <c r="S5" s="92"/>
    </row>
    <row r="6" spans="1:19" x14ac:dyDescent="0.25">
      <c r="A6" s="24" t="s">
        <v>24</v>
      </c>
      <c r="B6" s="25">
        <v>391</v>
      </c>
      <c r="C6" s="26">
        <v>25</v>
      </c>
      <c r="D6" s="26">
        <v>15</v>
      </c>
      <c r="E6" s="26">
        <v>53</v>
      </c>
      <c r="F6" s="26">
        <v>56</v>
      </c>
      <c r="G6" s="26">
        <v>61</v>
      </c>
      <c r="H6" s="26">
        <v>39.799999999999997</v>
      </c>
      <c r="I6" s="26">
        <v>3.7</v>
      </c>
      <c r="J6" s="26">
        <v>55</v>
      </c>
      <c r="K6" s="26">
        <v>0.1</v>
      </c>
      <c r="L6" s="26">
        <v>100</v>
      </c>
      <c r="M6" s="26" t="s">
        <v>18</v>
      </c>
      <c r="N6" s="27">
        <v>43</v>
      </c>
      <c r="O6" s="101">
        <v>0</v>
      </c>
      <c r="P6" s="26">
        <v>15</v>
      </c>
      <c r="Q6" s="26">
        <v>0</v>
      </c>
      <c r="R6" s="28">
        <v>30</v>
      </c>
      <c r="S6" s="92"/>
    </row>
    <row r="7" spans="1:19" x14ac:dyDescent="0.25">
      <c r="A7" s="29" t="s">
        <v>26</v>
      </c>
      <c r="B7" s="30">
        <v>272</v>
      </c>
      <c r="C7" s="31">
        <v>25</v>
      </c>
      <c r="D7" s="31">
        <v>15</v>
      </c>
      <c r="E7" s="31">
        <v>53</v>
      </c>
      <c r="F7" s="31">
        <v>66</v>
      </c>
      <c r="G7" s="31">
        <v>59</v>
      </c>
      <c r="H7" s="31">
        <v>43.5</v>
      </c>
      <c r="I7" s="31">
        <v>4.0999999999999996</v>
      </c>
      <c r="J7" s="31">
        <v>24</v>
      </c>
      <c r="K7" s="31">
        <v>0.1</v>
      </c>
      <c r="L7" s="31">
        <v>100</v>
      </c>
      <c r="M7" s="31" t="s">
        <v>18</v>
      </c>
      <c r="N7" s="32">
        <v>39</v>
      </c>
      <c r="O7" s="30">
        <v>3</v>
      </c>
      <c r="P7" s="31">
        <v>15</v>
      </c>
      <c r="Q7" s="31">
        <v>0</v>
      </c>
      <c r="R7" s="33">
        <v>30</v>
      </c>
      <c r="S7" s="92"/>
    </row>
    <row r="8" spans="1:19" x14ac:dyDescent="0.25">
      <c r="A8" s="34" t="s">
        <v>23</v>
      </c>
      <c r="B8" s="35">
        <v>133</v>
      </c>
      <c r="C8" s="36">
        <v>14</v>
      </c>
      <c r="D8" s="36">
        <v>15</v>
      </c>
      <c r="E8" s="36">
        <v>53</v>
      </c>
      <c r="F8" s="36">
        <v>45</v>
      </c>
      <c r="G8" s="36">
        <v>62</v>
      </c>
      <c r="H8" s="36">
        <v>36.4</v>
      </c>
      <c r="I8" s="36">
        <v>3.9</v>
      </c>
      <c r="J8" s="36">
        <v>26</v>
      </c>
      <c r="K8" s="36">
        <v>0.1</v>
      </c>
      <c r="L8" s="36">
        <v>100</v>
      </c>
      <c r="M8" s="36" t="s">
        <v>18</v>
      </c>
      <c r="N8" s="37">
        <v>38</v>
      </c>
      <c r="O8" s="35">
        <v>2</v>
      </c>
      <c r="P8" s="36">
        <v>15</v>
      </c>
      <c r="Q8" s="36">
        <v>0</v>
      </c>
      <c r="R8" s="38">
        <v>30</v>
      </c>
      <c r="S8" s="92"/>
    </row>
    <row r="9" spans="1:19" x14ac:dyDescent="0.25">
      <c r="A9" s="39" t="s">
        <v>22</v>
      </c>
      <c r="B9" s="40">
        <v>270</v>
      </c>
      <c r="C9" s="41">
        <v>25</v>
      </c>
      <c r="D9" s="41">
        <v>15</v>
      </c>
      <c r="E9" s="41">
        <v>53</v>
      </c>
      <c r="F9" s="41">
        <v>65</v>
      </c>
      <c r="G9" s="41">
        <v>59</v>
      </c>
      <c r="H9" s="41">
        <v>34.799999999999997</v>
      </c>
      <c r="I9" s="41">
        <v>3.6</v>
      </c>
      <c r="J9" s="41">
        <v>45</v>
      </c>
      <c r="K9" s="41">
        <v>0.1</v>
      </c>
      <c r="L9" s="41">
        <v>100</v>
      </c>
      <c r="M9" s="41" t="s">
        <v>18</v>
      </c>
      <c r="N9" s="42">
        <v>45</v>
      </c>
      <c r="O9" s="40">
        <v>1</v>
      </c>
      <c r="P9" s="41">
        <v>15</v>
      </c>
      <c r="Q9" s="41">
        <v>0</v>
      </c>
      <c r="R9" s="43">
        <v>30</v>
      </c>
      <c r="S9" s="92"/>
    </row>
    <row r="10" spans="1:19" ht="15.75" thickBot="1" x14ac:dyDescent="0.3">
      <c r="A10" s="44" t="s">
        <v>21</v>
      </c>
      <c r="B10" s="45">
        <v>15</v>
      </c>
      <c r="C10" s="46">
        <v>14</v>
      </c>
      <c r="D10" s="46">
        <v>15</v>
      </c>
      <c r="E10" s="46">
        <v>53</v>
      </c>
      <c r="F10" s="46">
        <v>70</v>
      </c>
      <c r="G10" s="46">
        <v>0</v>
      </c>
      <c r="H10" s="46">
        <v>0</v>
      </c>
      <c r="I10" s="46">
        <v>0</v>
      </c>
      <c r="J10" s="46">
        <v>70</v>
      </c>
      <c r="K10" s="46">
        <v>0</v>
      </c>
      <c r="L10" s="46">
        <v>100</v>
      </c>
      <c r="M10" s="46" t="s">
        <v>18</v>
      </c>
      <c r="N10" s="47">
        <v>39</v>
      </c>
      <c r="O10" s="48">
        <v>0</v>
      </c>
      <c r="P10" s="46">
        <v>15</v>
      </c>
      <c r="Q10" s="46">
        <v>0</v>
      </c>
      <c r="R10" s="49">
        <v>30</v>
      </c>
      <c r="S10" s="92"/>
    </row>
    <row r="11" spans="1:19" x14ac:dyDescent="0.25">
      <c r="A11" s="97" t="s">
        <v>20</v>
      </c>
      <c r="B11" s="98">
        <f>(B5+B6+B7+B8+B9+B10)</f>
        <v>1485</v>
      </c>
      <c r="C11" s="98">
        <f t="shared" ref="C11:N11" si="0">(C5+C6+C7+C8+C9+C10)/6</f>
        <v>21.333333333333332</v>
      </c>
      <c r="D11" s="98">
        <f t="shared" si="0"/>
        <v>15</v>
      </c>
      <c r="E11" s="98">
        <f t="shared" si="0"/>
        <v>53</v>
      </c>
      <c r="F11" s="98">
        <f t="shared" si="0"/>
        <v>57.833333333333336</v>
      </c>
      <c r="G11" s="98">
        <f t="shared" si="0"/>
        <v>51.166666666666664</v>
      </c>
      <c r="H11" s="98">
        <f t="shared" si="0"/>
        <v>33.166666666666664</v>
      </c>
      <c r="I11" s="98">
        <f t="shared" si="0"/>
        <v>3.1999999999999997</v>
      </c>
      <c r="J11" s="98">
        <f t="shared" si="0"/>
        <v>45</v>
      </c>
      <c r="K11" s="99">
        <f t="shared" si="0"/>
        <v>8.3333333333333329E-2</v>
      </c>
      <c r="L11" s="98">
        <f t="shared" si="0"/>
        <v>100</v>
      </c>
      <c r="M11" s="98" t="e">
        <f t="shared" si="0"/>
        <v>#VALUE!</v>
      </c>
      <c r="N11" s="98">
        <f t="shared" si="0"/>
        <v>43.5</v>
      </c>
      <c r="O11" s="98">
        <f>(O5+O6+O7+O8+O9+O10)/4</f>
        <v>2.5</v>
      </c>
      <c r="P11" s="98">
        <f>(P5+P6+P7+P8+P9+P10)/6</f>
        <v>15</v>
      </c>
      <c r="Q11" s="98">
        <f>(Q5+Q6+Q7+Q8+Q9+Q10)/6</f>
        <v>0</v>
      </c>
      <c r="R11" s="98">
        <f>(R5+R6+R7+R8+R9+R10)/6</f>
        <v>30</v>
      </c>
      <c r="S11" s="51"/>
    </row>
    <row r="14" spans="1:19" ht="24" thickBot="1" x14ac:dyDescent="0.4">
      <c r="A14" s="52" t="s">
        <v>29</v>
      </c>
      <c r="C14" s="54"/>
      <c r="D14" s="54"/>
      <c r="E14" s="54"/>
      <c r="F14" s="54"/>
      <c r="G14" s="54"/>
      <c r="H14" s="54"/>
      <c r="I14" s="54"/>
      <c r="J14" s="54"/>
      <c r="K14" s="116" t="s">
        <v>29</v>
      </c>
      <c r="L14" s="116"/>
      <c r="M14" s="54"/>
      <c r="N14" s="54"/>
      <c r="O14" s="54"/>
    </row>
    <row r="15" spans="1:19" ht="16.5" thickBot="1" x14ac:dyDescent="0.3">
      <c r="A15" s="104" t="s">
        <v>0</v>
      </c>
      <c r="B15" s="105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7" t="s">
        <v>1</v>
      </c>
      <c r="P15" s="108"/>
      <c r="Q15" s="108"/>
      <c r="R15" s="109"/>
    </row>
    <row r="16" spans="1:19" ht="39" customHeight="1" thickBot="1" x14ac:dyDescent="0.3">
      <c r="A16" s="1"/>
      <c r="B16" s="2" t="s">
        <v>2</v>
      </c>
      <c r="C16" s="110" t="s">
        <v>3</v>
      </c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2"/>
      <c r="O16" s="3" t="s">
        <v>2</v>
      </c>
      <c r="P16" s="113" t="s">
        <v>3</v>
      </c>
      <c r="Q16" s="114"/>
      <c r="R16" s="115"/>
    </row>
    <row r="17" spans="1:19" ht="129.75" customHeight="1" thickBot="1" x14ac:dyDescent="0.3">
      <c r="A17" s="4"/>
      <c r="B17" s="5" t="s">
        <v>4</v>
      </c>
      <c r="C17" s="6" t="s">
        <v>5</v>
      </c>
      <c r="D17" s="7" t="s">
        <v>6</v>
      </c>
      <c r="E17" s="7" t="s">
        <v>7</v>
      </c>
      <c r="F17" s="8" t="s">
        <v>8</v>
      </c>
      <c r="G17" s="9" t="s">
        <v>9</v>
      </c>
      <c r="H17" s="102" t="s">
        <v>10</v>
      </c>
      <c r="I17" s="103"/>
      <c r="J17" s="9" t="s">
        <v>11</v>
      </c>
      <c r="K17" s="9" t="s">
        <v>12</v>
      </c>
      <c r="L17" s="9" t="s">
        <v>13</v>
      </c>
      <c r="M17" s="9" t="s">
        <v>14</v>
      </c>
      <c r="N17" s="10" t="s">
        <v>15</v>
      </c>
      <c r="O17" s="11" t="s">
        <v>4</v>
      </c>
      <c r="P17" s="12" t="s">
        <v>16</v>
      </c>
      <c r="Q17" s="12" t="s">
        <v>12</v>
      </c>
      <c r="R17" s="13" t="s">
        <v>17</v>
      </c>
      <c r="S17" s="91"/>
    </row>
    <row r="18" spans="1:19" x14ac:dyDescent="0.25">
      <c r="A18" s="14" t="s">
        <v>25</v>
      </c>
      <c r="B18" s="15">
        <v>406</v>
      </c>
      <c r="C18" s="16">
        <v>25.3</v>
      </c>
      <c r="D18" s="16">
        <v>33.799999999999997</v>
      </c>
      <c r="E18" s="16">
        <v>53</v>
      </c>
      <c r="F18" s="16">
        <v>35</v>
      </c>
      <c r="G18" s="16">
        <v>66</v>
      </c>
      <c r="H18" s="16">
        <v>44.5</v>
      </c>
      <c r="I18" s="16">
        <v>3.9</v>
      </c>
      <c r="J18" s="16">
        <v>50</v>
      </c>
      <c r="K18" s="16">
        <v>0</v>
      </c>
      <c r="L18" s="16">
        <v>100</v>
      </c>
      <c r="M18" s="16" t="s">
        <v>18</v>
      </c>
      <c r="N18" s="17">
        <v>69.400000000000006</v>
      </c>
      <c r="O18" s="15">
        <v>0</v>
      </c>
      <c r="P18" s="16">
        <v>0</v>
      </c>
      <c r="Q18" s="16">
        <v>0</v>
      </c>
      <c r="R18" s="18">
        <v>0</v>
      </c>
      <c r="S18" s="92"/>
    </row>
    <row r="19" spans="1:19" x14ac:dyDescent="0.25">
      <c r="A19" s="24" t="s">
        <v>24</v>
      </c>
      <c r="B19" s="25">
        <v>385</v>
      </c>
      <c r="C19" s="26">
        <v>24</v>
      </c>
      <c r="D19" s="26">
        <v>24</v>
      </c>
      <c r="E19" s="26">
        <v>53</v>
      </c>
      <c r="F19" s="26">
        <v>22</v>
      </c>
      <c r="G19" s="26">
        <v>61</v>
      </c>
      <c r="H19" s="26">
        <v>39.799999999999997</v>
      </c>
      <c r="I19" s="26">
        <v>3.7</v>
      </c>
      <c r="J19" s="26">
        <v>55</v>
      </c>
      <c r="K19" s="26">
        <v>0</v>
      </c>
      <c r="L19" s="26">
        <v>100</v>
      </c>
      <c r="M19" s="26" t="s">
        <v>18</v>
      </c>
      <c r="N19" s="27">
        <v>48.2</v>
      </c>
      <c r="O19" s="101">
        <v>0</v>
      </c>
      <c r="P19" s="26">
        <v>0</v>
      </c>
      <c r="Q19" s="26">
        <v>0</v>
      </c>
      <c r="R19" s="28">
        <v>0</v>
      </c>
      <c r="S19" s="92"/>
    </row>
    <row r="20" spans="1:19" x14ac:dyDescent="0.25">
      <c r="A20" s="29" t="s">
        <v>26</v>
      </c>
      <c r="B20" s="30">
        <v>277</v>
      </c>
      <c r="C20" s="31">
        <v>23.1</v>
      </c>
      <c r="D20" s="31">
        <v>19</v>
      </c>
      <c r="E20" s="31">
        <v>53</v>
      </c>
      <c r="F20" s="31">
        <v>70</v>
      </c>
      <c r="G20" s="31">
        <v>59</v>
      </c>
      <c r="H20" s="31">
        <v>43.5</v>
      </c>
      <c r="I20" s="31">
        <v>4.0999999999999996</v>
      </c>
      <c r="J20" s="31">
        <v>24</v>
      </c>
      <c r="K20" s="31">
        <v>0.3</v>
      </c>
      <c r="L20" s="31">
        <v>100</v>
      </c>
      <c r="M20" s="31" t="s">
        <v>18</v>
      </c>
      <c r="N20" s="32">
        <v>49</v>
      </c>
      <c r="O20" s="30">
        <v>0</v>
      </c>
      <c r="P20" s="31">
        <v>0</v>
      </c>
      <c r="Q20" s="31">
        <v>0</v>
      </c>
      <c r="R20" s="33">
        <v>0</v>
      </c>
      <c r="S20" s="92"/>
    </row>
    <row r="21" spans="1:19" x14ac:dyDescent="0.25">
      <c r="A21" s="34" t="s">
        <v>23</v>
      </c>
      <c r="B21" s="35">
        <v>135</v>
      </c>
      <c r="C21" s="36">
        <v>17</v>
      </c>
      <c r="D21" s="36">
        <v>15</v>
      </c>
      <c r="E21" s="36">
        <v>53</v>
      </c>
      <c r="F21" s="36">
        <v>35</v>
      </c>
      <c r="G21" s="36">
        <v>62</v>
      </c>
      <c r="H21" s="36">
        <v>36.4</v>
      </c>
      <c r="I21" s="36">
        <v>3.9</v>
      </c>
      <c r="J21" s="36">
        <v>26</v>
      </c>
      <c r="K21" s="36">
        <v>0</v>
      </c>
      <c r="L21" s="36">
        <v>100</v>
      </c>
      <c r="M21" s="36" t="s">
        <v>18</v>
      </c>
      <c r="N21" s="37">
        <v>48</v>
      </c>
      <c r="O21" s="35">
        <v>0</v>
      </c>
      <c r="P21" s="36">
        <v>0</v>
      </c>
      <c r="Q21" s="36">
        <v>0</v>
      </c>
      <c r="R21" s="38">
        <v>0</v>
      </c>
      <c r="S21" s="92"/>
    </row>
    <row r="22" spans="1:19" x14ac:dyDescent="0.25">
      <c r="A22" s="39" t="s">
        <v>22</v>
      </c>
      <c r="B22" s="40">
        <v>268</v>
      </c>
      <c r="C22" s="41">
        <v>24</v>
      </c>
      <c r="D22" s="41">
        <v>22</v>
      </c>
      <c r="E22" s="41">
        <v>53</v>
      </c>
      <c r="F22" s="41">
        <v>36</v>
      </c>
      <c r="G22" s="41">
        <v>59</v>
      </c>
      <c r="H22" s="41">
        <v>34.799999999999997</v>
      </c>
      <c r="I22" s="41">
        <v>3.6</v>
      </c>
      <c r="J22" s="41">
        <v>45</v>
      </c>
      <c r="K22" s="41">
        <v>0</v>
      </c>
      <c r="L22" s="41">
        <v>100</v>
      </c>
      <c r="M22" s="41" t="s">
        <v>18</v>
      </c>
      <c r="N22" s="42">
        <v>52.7</v>
      </c>
      <c r="O22" s="40">
        <v>0</v>
      </c>
      <c r="P22" s="41">
        <v>0</v>
      </c>
      <c r="Q22" s="41">
        <v>0</v>
      </c>
      <c r="R22" s="43">
        <v>0</v>
      </c>
      <c r="S22" s="92"/>
    </row>
    <row r="23" spans="1:19" ht="15.75" thickBot="1" x14ac:dyDescent="0.3">
      <c r="A23" s="44" t="s">
        <v>21</v>
      </c>
      <c r="B23" s="45">
        <v>16</v>
      </c>
      <c r="C23" s="46">
        <v>16</v>
      </c>
      <c r="D23" s="46">
        <v>5.5</v>
      </c>
      <c r="E23" s="46">
        <v>53</v>
      </c>
      <c r="F23" s="46">
        <v>100</v>
      </c>
      <c r="G23" s="46">
        <v>0</v>
      </c>
      <c r="H23" s="46">
        <v>0</v>
      </c>
      <c r="I23" s="46">
        <v>0</v>
      </c>
      <c r="J23" s="46">
        <v>70</v>
      </c>
      <c r="K23" s="46">
        <v>0</v>
      </c>
      <c r="L23" s="46">
        <v>100</v>
      </c>
      <c r="M23" s="46" t="s">
        <v>18</v>
      </c>
      <c r="N23" s="47">
        <v>45.4</v>
      </c>
      <c r="O23" s="48">
        <v>0</v>
      </c>
      <c r="P23" s="46">
        <v>0</v>
      </c>
      <c r="Q23" s="46">
        <v>0</v>
      </c>
      <c r="R23" s="49">
        <v>0</v>
      </c>
      <c r="S23" s="92"/>
    </row>
    <row r="24" spans="1:19" x14ac:dyDescent="0.25">
      <c r="A24" s="97" t="s">
        <v>20</v>
      </c>
      <c r="B24" s="98">
        <f>(B18+B19+B20+B21+B22+B23)</f>
        <v>1487</v>
      </c>
      <c r="C24" s="98">
        <f t="shared" ref="C24:N24" si="1">(C18+C19+C20+C21+C22+C23)/6</f>
        <v>21.566666666666666</v>
      </c>
      <c r="D24" s="98">
        <f t="shared" si="1"/>
        <v>19.883333333333333</v>
      </c>
      <c r="E24" s="98">
        <f t="shared" si="1"/>
        <v>53</v>
      </c>
      <c r="F24" s="98">
        <f t="shared" si="1"/>
        <v>49.666666666666664</v>
      </c>
      <c r="G24" s="98">
        <f t="shared" si="1"/>
        <v>51.166666666666664</v>
      </c>
      <c r="H24" s="98">
        <f t="shared" si="1"/>
        <v>33.166666666666664</v>
      </c>
      <c r="I24" s="98">
        <f t="shared" si="1"/>
        <v>3.1999999999999997</v>
      </c>
      <c r="J24" s="98">
        <f t="shared" si="1"/>
        <v>45</v>
      </c>
      <c r="K24" s="99">
        <f t="shared" si="1"/>
        <v>4.9999999999999996E-2</v>
      </c>
      <c r="L24" s="98">
        <f t="shared" si="1"/>
        <v>100</v>
      </c>
      <c r="M24" s="98" t="e">
        <f t="shared" si="1"/>
        <v>#VALUE!</v>
      </c>
      <c r="N24" s="98">
        <f t="shared" si="1"/>
        <v>52.116666666666667</v>
      </c>
      <c r="O24" s="98">
        <f>(O18+O19+O20+O21+O22+O23)/4</f>
        <v>0</v>
      </c>
      <c r="P24" s="98">
        <f>(P18+P19+P20+P21+P22+P23)/6</f>
        <v>0</v>
      </c>
      <c r="Q24" s="98">
        <f>(Q18+Q19+Q20+Q21+Q22+Q23)/6</f>
        <v>0</v>
      </c>
      <c r="R24" s="98">
        <f>(R18+R19+R20+R21+R22+R23)/6</f>
        <v>0</v>
      </c>
      <c r="S24" s="51"/>
    </row>
    <row r="29" spans="1:19" x14ac:dyDescent="0.25">
      <c r="R29" s="53"/>
    </row>
  </sheetData>
  <mergeCells count="11">
    <mergeCell ref="H17:I17"/>
    <mergeCell ref="A2:N2"/>
    <mergeCell ref="O2:R2"/>
    <mergeCell ref="C3:N3"/>
    <mergeCell ref="P3:R3"/>
    <mergeCell ref="H4:I4"/>
    <mergeCell ref="K14:L14"/>
    <mergeCell ref="A15:N15"/>
    <mergeCell ref="O15:R15"/>
    <mergeCell ref="C16:N16"/>
    <mergeCell ref="P16:R16"/>
  </mergeCells>
  <pageMargins left="0.70866141732283472" right="0.70866141732283472" top="0.74803149606299213" bottom="0.74803149606299213" header="0.31496062992125984" footer="0.31496062992125984"/>
  <pageSetup paperSize="9" scale="7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Y24"/>
  <sheetViews>
    <sheetView tabSelected="1" topLeftCell="A10" workbookViewId="0">
      <selection activeCell="N20" sqref="N20"/>
    </sheetView>
  </sheetViews>
  <sheetFormatPr defaultRowHeight="15" x14ac:dyDescent="0.25"/>
  <cols>
    <col min="1" max="1" width="14" customWidth="1"/>
    <col min="2" max="2" width="13.5703125" customWidth="1"/>
    <col min="3" max="3" width="12.42578125" customWidth="1"/>
    <col min="4" max="4" width="12.5703125" customWidth="1"/>
    <col min="5" max="5" width="11.7109375" customWidth="1"/>
    <col min="6" max="6" width="16.140625" customWidth="1"/>
    <col min="7" max="7" width="12.42578125" customWidth="1"/>
    <col min="8" max="8" width="12.7109375" customWidth="1"/>
    <col min="9" max="9" width="11.42578125" customWidth="1"/>
    <col min="10" max="10" width="13" customWidth="1"/>
    <col min="11" max="11" width="11.140625" customWidth="1"/>
    <col min="12" max="12" width="10.28515625" customWidth="1"/>
    <col min="13" max="13" width="11" customWidth="1"/>
    <col min="14" max="14" width="16.5703125" customWidth="1"/>
  </cols>
  <sheetData>
    <row r="1" spans="1:285" ht="23.25" customHeight="1" thickBot="1" x14ac:dyDescent="0.3">
      <c r="A1" s="74" t="s">
        <v>37</v>
      </c>
      <c r="B1" s="118" t="s">
        <v>0</v>
      </c>
      <c r="C1" s="118"/>
      <c r="D1" s="118"/>
      <c r="E1" s="118"/>
      <c r="F1" s="118"/>
      <c r="G1" s="118"/>
      <c r="H1" s="118"/>
      <c r="I1" s="118"/>
      <c r="J1" s="117" t="s">
        <v>1</v>
      </c>
      <c r="K1" s="117"/>
      <c r="L1" s="117"/>
      <c r="M1" s="117"/>
    </row>
    <row r="2" spans="1:285" ht="21" hidden="1" thickBot="1" x14ac:dyDescent="0.3">
      <c r="B2" s="119" t="s">
        <v>0</v>
      </c>
      <c r="C2" s="119"/>
      <c r="D2" s="119"/>
      <c r="E2" s="119"/>
      <c r="F2" s="119"/>
      <c r="G2" s="119"/>
      <c r="H2" s="119"/>
      <c r="I2" s="120"/>
      <c r="J2" s="107" t="s">
        <v>1</v>
      </c>
      <c r="K2" s="108"/>
      <c r="L2" s="108"/>
      <c r="M2" s="109"/>
    </row>
    <row r="3" spans="1:285" ht="75.75" customHeight="1" thickBot="1" x14ac:dyDescent="0.3">
      <c r="B3" s="2" t="s">
        <v>2</v>
      </c>
      <c r="C3" s="110" t="s">
        <v>3</v>
      </c>
      <c r="D3" s="111"/>
      <c r="E3" s="111"/>
      <c r="F3" s="111"/>
      <c r="G3" s="111"/>
      <c r="H3" s="111"/>
      <c r="I3" s="112"/>
      <c r="J3" s="3" t="s">
        <v>2</v>
      </c>
      <c r="K3" s="113" t="s">
        <v>3</v>
      </c>
      <c r="L3" s="114"/>
      <c r="M3" s="115"/>
    </row>
    <row r="4" spans="1:285" ht="86.25" customHeight="1" thickBot="1" x14ac:dyDescent="0.3">
      <c r="A4" s="50"/>
      <c r="B4" s="57" t="s">
        <v>30</v>
      </c>
      <c r="C4" s="58" t="s">
        <v>31</v>
      </c>
      <c r="D4" s="59" t="s">
        <v>6</v>
      </c>
      <c r="E4" s="60" t="s">
        <v>44</v>
      </c>
      <c r="F4" s="61" t="s">
        <v>47</v>
      </c>
      <c r="G4" s="61" t="s">
        <v>54</v>
      </c>
      <c r="H4" s="61" t="s">
        <v>53</v>
      </c>
      <c r="I4" s="62" t="s">
        <v>46</v>
      </c>
      <c r="J4" s="11" t="s">
        <v>48</v>
      </c>
      <c r="K4" s="12" t="s">
        <v>49</v>
      </c>
      <c r="L4" s="12" t="s">
        <v>52</v>
      </c>
      <c r="M4" s="13" t="s">
        <v>51</v>
      </c>
      <c r="N4" s="91"/>
    </row>
    <row r="5" spans="1:285" x14ac:dyDescent="0.25">
      <c r="A5" s="14" t="s">
        <v>35</v>
      </c>
      <c r="B5" s="15">
        <v>488</v>
      </c>
      <c r="C5" s="16">
        <v>25</v>
      </c>
      <c r="D5" s="16">
        <v>15</v>
      </c>
      <c r="E5" s="16">
        <v>45</v>
      </c>
      <c r="F5" s="16">
        <v>50</v>
      </c>
      <c r="G5" s="16">
        <v>0.1</v>
      </c>
      <c r="H5" s="16">
        <v>50</v>
      </c>
      <c r="I5" s="17">
        <v>57</v>
      </c>
      <c r="J5" s="15">
        <v>0</v>
      </c>
      <c r="K5" s="16">
        <v>15</v>
      </c>
      <c r="L5" s="16">
        <v>0</v>
      </c>
      <c r="M5" s="18">
        <v>30</v>
      </c>
      <c r="N5" s="92"/>
    </row>
    <row r="6" spans="1:285" x14ac:dyDescent="0.25">
      <c r="A6" s="24" t="s">
        <v>24</v>
      </c>
      <c r="B6" s="25">
        <v>456</v>
      </c>
      <c r="C6" s="26">
        <v>25</v>
      </c>
      <c r="D6" s="26">
        <v>15</v>
      </c>
      <c r="E6" s="26">
        <v>56</v>
      </c>
      <c r="F6" s="26">
        <v>55</v>
      </c>
      <c r="G6" s="26">
        <v>0.1</v>
      </c>
      <c r="H6" s="26">
        <v>70</v>
      </c>
      <c r="I6" s="27">
        <v>43</v>
      </c>
      <c r="J6" s="25">
        <v>2</v>
      </c>
      <c r="K6" s="26">
        <v>15</v>
      </c>
      <c r="L6" s="26">
        <v>0</v>
      </c>
      <c r="M6" s="28">
        <v>30</v>
      </c>
      <c r="N6" s="92"/>
    </row>
    <row r="7" spans="1:285" x14ac:dyDescent="0.25">
      <c r="A7" s="29" t="s">
        <v>34</v>
      </c>
      <c r="B7" s="30">
        <v>349</v>
      </c>
      <c r="C7" s="31">
        <v>25</v>
      </c>
      <c r="D7" s="31">
        <v>15</v>
      </c>
      <c r="E7" s="31">
        <v>66</v>
      </c>
      <c r="F7" s="31">
        <v>45</v>
      </c>
      <c r="G7" s="31">
        <v>0.1</v>
      </c>
      <c r="H7" s="31">
        <v>55</v>
      </c>
      <c r="I7" s="32">
        <v>39</v>
      </c>
      <c r="J7" s="30">
        <v>3</v>
      </c>
      <c r="K7" s="31">
        <v>15</v>
      </c>
      <c r="L7" s="31">
        <v>0</v>
      </c>
      <c r="M7" s="33">
        <v>30</v>
      </c>
      <c r="N7" s="92"/>
    </row>
    <row r="8" spans="1:285" s="72" customFormat="1" x14ac:dyDescent="0.25">
      <c r="A8" s="67" t="s">
        <v>33</v>
      </c>
      <c r="B8" s="68">
        <v>284</v>
      </c>
      <c r="C8" s="69">
        <v>25</v>
      </c>
      <c r="D8" s="69">
        <v>15</v>
      </c>
      <c r="E8" s="69">
        <v>65</v>
      </c>
      <c r="F8" s="69">
        <v>45</v>
      </c>
      <c r="G8" s="69">
        <v>0.1</v>
      </c>
      <c r="H8" s="69">
        <v>55</v>
      </c>
      <c r="I8" s="70">
        <v>45</v>
      </c>
      <c r="J8" s="68">
        <v>3</v>
      </c>
      <c r="K8" s="69">
        <v>15</v>
      </c>
      <c r="L8" s="69">
        <v>0</v>
      </c>
      <c r="M8" s="71">
        <v>30</v>
      </c>
      <c r="N8" s="92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  <c r="IU8" s="53"/>
      <c r="IV8" s="53"/>
      <c r="IW8" s="53"/>
      <c r="IX8" s="53"/>
      <c r="IY8" s="53"/>
      <c r="IZ8" s="53"/>
      <c r="JA8" s="53"/>
      <c r="JB8" s="53"/>
      <c r="JC8" s="53"/>
      <c r="JD8" s="53"/>
      <c r="JE8" s="53"/>
      <c r="JF8" s="53"/>
      <c r="JG8" s="53"/>
      <c r="JH8" s="53"/>
      <c r="JI8" s="53"/>
      <c r="JJ8" s="53"/>
      <c r="JK8" s="53"/>
      <c r="JL8" s="53"/>
      <c r="JM8" s="53"/>
      <c r="JN8" s="53"/>
      <c r="JO8" s="53"/>
      <c r="JP8" s="53"/>
      <c r="JQ8" s="53"/>
      <c r="JR8" s="53"/>
      <c r="JS8" s="53"/>
      <c r="JT8" s="53"/>
      <c r="JU8" s="53"/>
      <c r="JV8" s="53"/>
      <c r="JW8" s="53"/>
      <c r="JX8" s="53"/>
      <c r="JY8" s="53"/>
    </row>
    <row r="9" spans="1:285" x14ac:dyDescent="0.25">
      <c r="A9" s="34" t="s">
        <v>23</v>
      </c>
      <c r="B9" s="35">
        <v>143</v>
      </c>
      <c r="C9" s="36">
        <v>14</v>
      </c>
      <c r="D9" s="36">
        <v>15</v>
      </c>
      <c r="E9" s="36">
        <v>45</v>
      </c>
      <c r="F9" s="36">
        <v>45</v>
      </c>
      <c r="G9" s="36">
        <v>0.1</v>
      </c>
      <c r="H9" s="36">
        <v>47</v>
      </c>
      <c r="I9" s="37">
        <v>38</v>
      </c>
      <c r="J9" s="35">
        <v>1</v>
      </c>
      <c r="K9" s="36">
        <v>15</v>
      </c>
      <c r="L9" s="36">
        <v>0</v>
      </c>
      <c r="M9" s="38">
        <v>30</v>
      </c>
      <c r="N9" s="92"/>
    </row>
    <row r="10" spans="1:285" x14ac:dyDescent="0.25">
      <c r="A10" s="44" t="s">
        <v>21</v>
      </c>
      <c r="B10" s="45">
        <v>17</v>
      </c>
      <c r="C10" s="46">
        <v>14</v>
      </c>
      <c r="D10" s="46">
        <v>15</v>
      </c>
      <c r="E10" s="46">
        <v>70</v>
      </c>
      <c r="F10" s="46">
        <v>55</v>
      </c>
      <c r="G10" s="46">
        <v>0</v>
      </c>
      <c r="H10" s="46">
        <v>42</v>
      </c>
      <c r="I10" s="47">
        <v>39</v>
      </c>
      <c r="J10" s="48">
        <v>0</v>
      </c>
      <c r="K10" s="46">
        <v>15</v>
      </c>
      <c r="L10" s="46">
        <v>0</v>
      </c>
      <c r="M10" s="49">
        <v>30</v>
      </c>
      <c r="N10" s="92"/>
    </row>
    <row r="11" spans="1:285" x14ac:dyDescent="0.25">
      <c r="A11" s="63" t="s">
        <v>36</v>
      </c>
      <c r="B11" s="64">
        <f>SUM(B5:B10)</f>
        <v>1737</v>
      </c>
      <c r="C11" s="65">
        <f t="shared" ref="C11:I11" si="0">SUM(C5:C10)/6</f>
        <v>21.333333333333332</v>
      </c>
      <c r="D11" s="65">
        <f t="shared" si="0"/>
        <v>15</v>
      </c>
      <c r="E11" s="65">
        <f t="shared" si="0"/>
        <v>57.833333333333336</v>
      </c>
      <c r="F11" s="65">
        <f t="shared" si="0"/>
        <v>49.166666666666664</v>
      </c>
      <c r="G11" s="66">
        <f t="shared" si="0"/>
        <v>8.3333333333333329E-2</v>
      </c>
      <c r="H11" s="65">
        <f t="shared" si="0"/>
        <v>53.166666666666664</v>
      </c>
      <c r="I11" s="65">
        <f t="shared" si="0"/>
        <v>43.5</v>
      </c>
      <c r="J11" s="73">
        <f>SUM(J6:J9)/4</f>
        <v>2.25</v>
      </c>
      <c r="K11" s="64">
        <f>SUM(K5:K10)/6</f>
        <v>15</v>
      </c>
      <c r="L11" s="64">
        <f>SUM(L5:L10)/6</f>
        <v>0</v>
      </c>
      <c r="M11" s="64">
        <f>SUM(M5:M10)/6</f>
        <v>30</v>
      </c>
      <c r="N11" s="96"/>
    </row>
    <row r="12" spans="1:285" x14ac:dyDescent="0.25">
      <c r="N12" s="53"/>
    </row>
    <row r="13" spans="1:285" ht="27.75" customHeight="1" x14ac:dyDescent="0.25">
      <c r="B13" s="121" t="s">
        <v>29</v>
      </c>
      <c r="C13" s="121"/>
      <c r="N13" s="53"/>
    </row>
    <row r="14" spans="1:285" ht="35.25" customHeight="1" thickBot="1" x14ac:dyDescent="0.3">
      <c r="A14" s="74" t="s">
        <v>29</v>
      </c>
      <c r="B14" s="122"/>
      <c r="C14" s="122"/>
      <c r="D14" s="122"/>
      <c r="E14" s="122"/>
      <c r="F14" s="122"/>
      <c r="G14" s="122"/>
      <c r="H14" s="122"/>
      <c r="I14" s="122"/>
      <c r="J14" s="123"/>
      <c r="K14" s="123"/>
      <c r="L14" s="123"/>
      <c r="M14" s="123"/>
      <c r="N14" s="53"/>
    </row>
    <row r="15" spans="1:285" ht="42" customHeight="1" thickBot="1" x14ac:dyDescent="0.3">
      <c r="B15" s="119" t="s">
        <v>0</v>
      </c>
      <c r="C15" s="119"/>
      <c r="D15" s="119"/>
      <c r="E15" s="119"/>
      <c r="F15" s="119"/>
      <c r="G15" s="119"/>
      <c r="H15" s="119"/>
      <c r="I15" s="120"/>
      <c r="J15" s="107" t="s">
        <v>1</v>
      </c>
      <c r="K15" s="108"/>
      <c r="L15" s="108"/>
      <c r="M15" s="109"/>
      <c r="N15" s="53"/>
    </row>
    <row r="16" spans="1:285" ht="83.25" customHeight="1" thickBot="1" x14ac:dyDescent="0.3">
      <c r="B16" s="2" t="s">
        <v>2</v>
      </c>
      <c r="C16" s="110" t="s">
        <v>3</v>
      </c>
      <c r="D16" s="111"/>
      <c r="E16" s="111"/>
      <c r="F16" s="111"/>
      <c r="G16" s="111"/>
      <c r="H16" s="111"/>
      <c r="I16" s="112"/>
      <c r="J16" s="3" t="s">
        <v>2</v>
      </c>
      <c r="K16" s="113" t="s">
        <v>3</v>
      </c>
      <c r="L16" s="114"/>
      <c r="M16" s="115"/>
      <c r="N16" s="53"/>
    </row>
    <row r="17" spans="1:14" ht="113.25" customHeight="1" thickBot="1" x14ac:dyDescent="0.3">
      <c r="A17" s="50"/>
      <c r="B17" s="57" t="s">
        <v>30</v>
      </c>
      <c r="C17" s="58" t="s">
        <v>31</v>
      </c>
      <c r="D17" s="59" t="s">
        <v>6</v>
      </c>
      <c r="E17" s="60" t="s">
        <v>44</v>
      </c>
      <c r="F17" s="61" t="s">
        <v>47</v>
      </c>
      <c r="G17" s="61" t="s">
        <v>32</v>
      </c>
      <c r="H17" s="61" t="s">
        <v>45</v>
      </c>
      <c r="I17" s="62" t="s">
        <v>46</v>
      </c>
      <c r="J17" s="11" t="s">
        <v>48</v>
      </c>
      <c r="K17" s="12" t="s">
        <v>49</v>
      </c>
      <c r="L17" s="12" t="s">
        <v>50</v>
      </c>
      <c r="M17" s="13" t="s">
        <v>51</v>
      </c>
      <c r="N17" s="91"/>
    </row>
    <row r="18" spans="1:14" x14ac:dyDescent="0.25">
      <c r="A18" s="14" t="s">
        <v>35</v>
      </c>
      <c r="B18" s="15">
        <v>484</v>
      </c>
      <c r="C18" s="16">
        <v>25.4</v>
      </c>
      <c r="D18" s="16">
        <v>15.6</v>
      </c>
      <c r="E18" s="16">
        <v>45</v>
      </c>
      <c r="F18" s="16">
        <v>26</v>
      </c>
      <c r="G18" s="16">
        <v>0</v>
      </c>
      <c r="H18" s="16">
        <v>49</v>
      </c>
      <c r="I18" s="17">
        <v>40.299999999999997</v>
      </c>
      <c r="J18" s="15">
        <v>0</v>
      </c>
      <c r="K18" s="16">
        <v>0</v>
      </c>
      <c r="L18" s="16">
        <v>0</v>
      </c>
      <c r="M18" s="18">
        <v>0</v>
      </c>
      <c r="N18" s="92"/>
    </row>
    <row r="19" spans="1:14" x14ac:dyDescent="0.25">
      <c r="A19" s="24" t="s">
        <v>24</v>
      </c>
      <c r="B19" s="25">
        <v>457</v>
      </c>
      <c r="C19" s="26">
        <v>26.8</v>
      </c>
      <c r="D19" s="26">
        <v>17.5</v>
      </c>
      <c r="E19" s="26">
        <v>22</v>
      </c>
      <c r="F19" s="26">
        <v>11.7</v>
      </c>
      <c r="G19" s="26">
        <v>0</v>
      </c>
      <c r="H19" s="26">
        <v>60</v>
      </c>
      <c r="I19" s="27">
        <v>31.7</v>
      </c>
      <c r="J19" s="25">
        <v>0</v>
      </c>
      <c r="K19" s="26">
        <v>0</v>
      </c>
      <c r="L19" s="26">
        <v>0</v>
      </c>
      <c r="M19" s="28">
        <v>0</v>
      </c>
      <c r="N19" s="92"/>
    </row>
    <row r="20" spans="1:14" x14ac:dyDescent="0.25">
      <c r="A20" s="29" t="s">
        <v>34</v>
      </c>
      <c r="B20" s="30">
        <v>349</v>
      </c>
      <c r="C20" s="31">
        <v>26.8</v>
      </c>
      <c r="D20" s="31">
        <v>15.2</v>
      </c>
      <c r="E20" s="31">
        <v>70</v>
      </c>
      <c r="F20" s="31">
        <v>0</v>
      </c>
      <c r="G20" s="31">
        <v>0</v>
      </c>
      <c r="H20" s="31">
        <v>55</v>
      </c>
      <c r="I20" s="32">
        <v>35</v>
      </c>
      <c r="J20" s="30">
        <v>1</v>
      </c>
      <c r="K20" s="31">
        <v>0</v>
      </c>
      <c r="L20" s="31">
        <v>0</v>
      </c>
      <c r="M20" s="33">
        <v>0</v>
      </c>
      <c r="N20" s="92"/>
    </row>
    <row r="21" spans="1:14" x14ac:dyDescent="0.25">
      <c r="A21" s="67" t="s">
        <v>33</v>
      </c>
      <c r="B21" s="68">
        <v>275</v>
      </c>
      <c r="C21" s="69">
        <v>23</v>
      </c>
      <c r="D21" s="69">
        <v>15</v>
      </c>
      <c r="E21" s="69">
        <v>36</v>
      </c>
      <c r="F21" s="69">
        <v>0</v>
      </c>
      <c r="G21" s="69">
        <v>0</v>
      </c>
      <c r="H21" s="69">
        <v>55</v>
      </c>
      <c r="I21" s="70">
        <v>24.4</v>
      </c>
      <c r="J21" s="68">
        <v>2</v>
      </c>
      <c r="K21" s="69">
        <v>0.25</v>
      </c>
      <c r="L21" s="69">
        <v>0</v>
      </c>
      <c r="M21" s="71">
        <v>0</v>
      </c>
      <c r="N21" s="92"/>
    </row>
    <row r="22" spans="1:14" x14ac:dyDescent="0.25">
      <c r="A22" s="34" t="s">
        <v>23</v>
      </c>
      <c r="B22" s="35">
        <v>141</v>
      </c>
      <c r="C22" s="36">
        <v>14</v>
      </c>
      <c r="D22" s="36">
        <v>9</v>
      </c>
      <c r="E22" s="36">
        <v>35</v>
      </c>
      <c r="F22" s="36">
        <v>0</v>
      </c>
      <c r="G22" s="36">
        <v>0</v>
      </c>
      <c r="H22" s="36">
        <v>50</v>
      </c>
      <c r="I22" s="37">
        <v>28</v>
      </c>
      <c r="J22" s="35">
        <v>2</v>
      </c>
      <c r="K22" s="36">
        <v>0.33</v>
      </c>
      <c r="L22" s="36">
        <v>0</v>
      </c>
      <c r="M22" s="38">
        <v>0</v>
      </c>
      <c r="N22" s="92"/>
    </row>
    <row r="23" spans="1:14" x14ac:dyDescent="0.25">
      <c r="A23" s="44" t="s">
        <v>21</v>
      </c>
      <c r="B23" s="45">
        <v>18</v>
      </c>
      <c r="C23" s="46">
        <v>18</v>
      </c>
      <c r="D23" s="46">
        <v>9</v>
      </c>
      <c r="E23" s="46">
        <v>83.3</v>
      </c>
      <c r="F23" s="46">
        <v>50</v>
      </c>
      <c r="G23" s="46">
        <v>0</v>
      </c>
      <c r="H23" s="46">
        <v>0</v>
      </c>
      <c r="I23" s="47">
        <v>22.2</v>
      </c>
      <c r="J23" s="48">
        <v>0</v>
      </c>
      <c r="K23" s="46">
        <v>0</v>
      </c>
      <c r="L23" s="46">
        <v>0</v>
      </c>
      <c r="M23" s="49">
        <v>0</v>
      </c>
      <c r="N23" s="92"/>
    </row>
    <row r="24" spans="1:14" x14ac:dyDescent="0.25">
      <c r="A24" s="63" t="s">
        <v>36</v>
      </c>
      <c r="B24" s="64">
        <f>SUM(B18:B23)</f>
        <v>1724</v>
      </c>
      <c r="C24" s="65">
        <f>SUM(C18:C23)/6</f>
        <v>22.333333333333332</v>
      </c>
      <c r="D24" s="65">
        <f t="shared" ref="D24:I24" si="1">SUM(D18:D23)/6</f>
        <v>13.549999999999999</v>
      </c>
      <c r="E24" s="65">
        <f t="shared" si="1"/>
        <v>48.550000000000004</v>
      </c>
      <c r="F24" s="65">
        <f t="shared" si="1"/>
        <v>14.616666666666667</v>
      </c>
      <c r="G24" s="66">
        <f t="shared" si="1"/>
        <v>0</v>
      </c>
      <c r="H24" s="65">
        <f t="shared" si="1"/>
        <v>44.833333333333336</v>
      </c>
      <c r="I24" s="65">
        <f t="shared" si="1"/>
        <v>30.266666666666666</v>
      </c>
      <c r="J24" s="100">
        <f>SUM(J19:J22)/4</f>
        <v>1.25</v>
      </c>
      <c r="K24" s="64">
        <f>SUM(K18:K23)/6</f>
        <v>9.6666666666666679E-2</v>
      </c>
      <c r="L24" s="64">
        <f>SUM(L18:L23)/6</f>
        <v>0</v>
      </c>
      <c r="M24" s="64">
        <f>SUM(M18:M23)/6</f>
        <v>0</v>
      </c>
      <c r="N24" s="96"/>
    </row>
  </sheetData>
  <mergeCells count="13">
    <mergeCell ref="J1:M1"/>
    <mergeCell ref="B1:I1"/>
    <mergeCell ref="C16:I16"/>
    <mergeCell ref="K16:M16"/>
    <mergeCell ref="B2:I2"/>
    <mergeCell ref="J2:M2"/>
    <mergeCell ref="C3:I3"/>
    <mergeCell ref="K3:M3"/>
    <mergeCell ref="B13:C13"/>
    <mergeCell ref="B14:I14"/>
    <mergeCell ref="J14:M14"/>
    <mergeCell ref="B15:I15"/>
    <mergeCell ref="J15:M1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6"/>
  <sheetViews>
    <sheetView topLeftCell="A4" workbookViewId="0">
      <selection activeCell="L21" sqref="L21"/>
    </sheetView>
  </sheetViews>
  <sheetFormatPr defaultRowHeight="15" x14ac:dyDescent="0.25"/>
  <cols>
    <col min="1" max="1" width="11.140625" customWidth="1"/>
    <col min="2" max="2" width="10.5703125" customWidth="1"/>
    <col min="3" max="3" width="8.5703125" customWidth="1"/>
    <col min="4" max="4" width="9.42578125" customWidth="1"/>
    <col min="5" max="5" width="10.85546875" customWidth="1"/>
    <col min="6" max="6" width="14.7109375" customWidth="1"/>
    <col min="7" max="7" width="12.28515625" customWidth="1"/>
    <col min="9" max="9" width="8.140625" customWidth="1"/>
    <col min="10" max="10" width="18.5703125" customWidth="1"/>
    <col min="11" max="11" width="11.5703125" customWidth="1"/>
    <col min="12" max="12" width="9" customWidth="1"/>
    <col min="13" max="13" width="9.42578125" customWidth="1"/>
    <col min="14" max="14" width="11" customWidth="1"/>
    <col min="15" max="15" width="9" customWidth="1"/>
    <col min="16" max="16" width="10.85546875" customWidth="1"/>
    <col min="17" max="17" width="9.42578125" customWidth="1"/>
    <col min="18" max="18" width="17" customWidth="1"/>
  </cols>
  <sheetData>
    <row r="2" spans="1:19" ht="15.75" thickBot="1" x14ac:dyDescent="0.3">
      <c r="B2" s="126" t="s">
        <v>27</v>
      </c>
      <c r="C2" s="126"/>
      <c r="G2" s="126" t="s">
        <v>43</v>
      </c>
      <c r="H2" s="126"/>
      <c r="I2" s="126"/>
    </row>
    <row r="3" spans="1:19" ht="24" customHeight="1" thickBot="1" x14ac:dyDescent="0.3">
      <c r="B3" s="119" t="s">
        <v>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27"/>
      <c r="N3" s="107" t="s">
        <v>1</v>
      </c>
      <c r="O3" s="108"/>
      <c r="P3" s="108"/>
      <c r="Q3" s="109"/>
    </row>
    <row r="4" spans="1:19" ht="34.5" customHeight="1" thickBot="1" x14ac:dyDescent="0.3">
      <c r="B4" s="2" t="s">
        <v>2</v>
      </c>
      <c r="C4" s="110" t="s">
        <v>3</v>
      </c>
      <c r="D4" s="111"/>
      <c r="E4" s="111"/>
      <c r="F4" s="111"/>
      <c r="G4" s="111"/>
      <c r="H4" s="111"/>
      <c r="I4" s="111"/>
      <c r="J4" s="111"/>
      <c r="K4" s="111"/>
      <c r="L4" s="111"/>
      <c r="M4" s="112"/>
      <c r="N4" s="3" t="s">
        <v>2</v>
      </c>
      <c r="O4" s="113" t="s">
        <v>3</v>
      </c>
      <c r="P4" s="114"/>
      <c r="Q4" s="115"/>
    </row>
    <row r="5" spans="1:19" ht="119.25" customHeight="1" thickBot="1" x14ac:dyDescent="0.3">
      <c r="A5" s="20"/>
      <c r="B5" s="57" t="s">
        <v>38</v>
      </c>
      <c r="C5" s="75" t="s">
        <v>5</v>
      </c>
      <c r="D5" s="59" t="s">
        <v>6</v>
      </c>
      <c r="E5" s="59" t="s">
        <v>7</v>
      </c>
      <c r="F5" s="60" t="s">
        <v>39</v>
      </c>
      <c r="G5" s="61" t="s">
        <v>9</v>
      </c>
      <c r="H5" s="124" t="s">
        <v>10</v>
      </c>
      <c r="I5" s="125"/>
      <c r="J5" s="61" t="s">
        <v>11</v>
      </c>
      <c r="K5" s="61" t="s">
        <v>40</v>
      </c>
      <c r="L5" s="61" t="s">
        <v>41</v>
      </c>
      <c r="M5" s="62" t="s">
        <v>55</v>
      </c>
      <c r="N5" s="11" t="s">
        <v>56</v>
      </c>
      <c r="O5" s="12" t="s">
        <v>60</v>
      </c>
      <c r="P5" s="12" t="s">
        <v>58</v>
      </c>
      <c r="Q5" s="13" t="s">
        <v>59</v>
      </c>
      <c r="R5" s="91"/>
      <c r="S5" s="53"/>
    </row>
    <row r="6" spans="1:19" x14ac:dyDescent="0.25">
      <c r="A6" s="14" t="s">
        <v>35</v>
      </c>
      <c r="B6" s="76">
        <v>97</v>
      </c>
      <c r="C6" s="77">
        <v>25</v>
      </c>
      <c r="D6" s="77">
        <v>15</v>
      </c>
      <c r="E6" s="77">
        <v>53</v>
      </c>
      <c r="F6" s="77">
        <v>45</v>
      </c>
      <c r="G6" s="77">
        <v>66</v>
      </c>
      <c r="H6" s="77">
        <v>44.5</v>
      </c>
      <c r="I6" s="77">
        <v>3.9</v>
      </c>
      <c r="J6" s="77">
        <v>50</v>
      </c>
      <c r="K6" s="77">
        <v>0.1</v>
      </c>
      <c r="L6" s="77">
        <v>50</v>
      </c>
      <c r="M6" s="78">
        <v>57</v>
      </c>
      <c r="N6" s="76">
        <v>0</v>
      </c>
      <c r="O6" s="77">
        <v>15</v>
      </c>
      <c r="P6" s="77">
        <v>0</v>
      </c>
      <c r="Q6" s="79">
        <v>30</v>
      </c>
      <c r="R6" s="92"/>
      <c r="S6" s="53"/>
    </row>
    <row r="7" spans="1:19" x14ac:dyDescent="0.25">
      <c r="A7" s="24" t="s">
        <v>24</v>
      </c>
      <c r="B7" s="25">
        <v>101</v>
      </c>
      <c r="C7" s="26">
        <v>25</v>
      </c>
      <c r="D7" s="26">
        <v>15</v>
      </c>
      <c r="E7" s="26">
        <v>53</v>
      </c>
      <c r="F7" s="26">
        <v>56</v>
      </c>
      <c r="G7" s="26">
        <v>61</v>
      </c>
      <c r="H7" s="26">
        <v>39.799999999999997</v>
      </c>
      <c r="I7" s="26">
        <v>3.7</v>
      </c>
      <c r="J7" s="26">
        <v>55</v>
      </c>
      <c r="K7" s="26">
        <v>0.1</v>
      </c>
      <c r="L7" s="26">
        <v>70</v>
      </c>
      <c r="M7" s="27">
        <v>43</v>
      </c>
      <c r="N7" s="101">
        <v>0</v>
      </c>
      <c r="O7" s="26">
        <v>15</v>
      </c>
      <c r="P7" s="26">
        <v>0</v>
      </c>
      <c r="Q7" s="28">
        <v>30</v>
      </c>
      <c r="R7" s="92"/>
      <c r="S7" s="53"/>
    </row>
    <row r="8" spans="1:19" x14ac:dyDescent="0.25">
      <c r="A8" s="29" t="s">
        <v>34</v>
      </c>
      <c r="B8" s="30">
        <v>53</v>
      </c>
      <c r="C8" s="31">
        <v>25</v>
      </c>
      <c r="D8" s="31">
        <v>15</v>
      </c>
      <c r="E8" s="31">
        <v>53</v>
      </c>
      <c r="F8" s="31">
        <v>66</v>
      </c>
      <c r="G8" s="31">
        <v>59</v>
      </c>
      <c r="H8" s="31">
        <v>43.5</v>
      </c>
      <c r="I8" s="31">
        <v>4.0999999999999996</v>
      </c>
      <c r="J8" s="31">
        <v>45</v>
      </c>
      <c r="K8" s="31">
        <v>0.1</v>
      </c>
      <c r="L8" s="31">
        <v>55</v>
      </c>
      <c r="M8" s="32">
        <v>39</v>
      </c>
      <c r="N8" s="30">
        <v>1</v>
      </c>
      <c r="O8" s="31">
        <v>15</v>
      </c>
      <c r="P8" s="31">
        <v>0</v>
      </c>
      <c r="Q8" s="33">
        <v>30</v>
      </c>
      <c r="R8" s="92"/>
      <c r="S8" s="53"/>
    </row>
    <row r="9" spans="1:19" x14ac:dyDescent="0.25">
      <c r="A9" s="34" t="s">
        <v>23</v>
      </c>
      <c r="B9" s="35">
        <v>38</v>
      </c>
      <c r="C9" s="36">
        <v>14</v>
      </c>
      <c r="D9" s="36">
        <v>15</v>
      </c>
      <c r="E9" s="36">
        <v>53</v>
      </c>
      <c r="F9" s="36">
        <v>45</v>
      </c>
      <c r="G9" s="36">
        <v>62</v>
      </c>
      <c r="H9" s="36">
        <v>36.4</v>
      </c>
      <c r="I9" s="36">
        <v>3.9</v>
      </c>
      <c r="J9" s="36">
        <v>45</v>
      </c>
      <c r="K9" s="36">
        <v>0.1</v>
      </c>
      <c r="L9" s="36">
        <v>47</v>
      </c>
      <c r="M9" s="37">
        <v>38</v>
      </c>
      <c r="N9" s="35">
        <v>0</v>
      </c>
      <c r="O9" s="36">
        <v>15</v>
      </c>
      <c r="P9" s="36">
        <v>0</v>
      </c>
      <c r="Q9" s="38">
        <v>30</v>
      </c>
      <c r="R9" s="92"/>
      <c r="S9" s="53"/>
    </row>
    <row r="10" spans="1:19" ht="15.75" thickBot="1" x14ac:dyDescent="0.3">
      <c r="A10" s="39" t="s">
        <v>42</v>
      </c>
      <c r="B10" s="40">
        <v>51</v>
      </c>
      <c r="C10" s="41">
        <v>25</v>
      </c>
      <c r="D10" s="41">
        <v>15</v>
      </c>
      <c r="E10" s="41">
        <v>53</v>
      </c>
      <c r="F10" s="41">
        <v>65</v>
      </c>
      <c r="G10" s="41">
        <v>59</v>
      </c>
      <c r="H10" s="41">
        <v>34.799999999999997</v>
      </c>
      <c r="I10" s="41">
        <v>3.6</v>
      </c>
      <c r="J10" s="41">
        <v>45</v>
      </c>
      <c r="K10" s="41">
        <v>0.1</v>
      </c>
      <c r="L10" s="41">
        <v>55</v>
      </c>
      <c r="M10" s="42">
        <v>45</v>
      </c>
      <c r="N10" s="40">
        <v>0</v>
      </c>
      <c r="O10" s="41">
        <v>15</v>
      </c>
      <c r="P10" s="41">
        <v>0</v>
      </c>
      <c r="Q10" s="43">
        <v>30</v>
      </c>
      <c r="R10" s="92"/>
      <c r="S10" s="53"/>
    </row>
    <row r="11" spans="1:19" ht="15.75" hidden="1" thickBot="1" x14ac:dyDescent="0.3">
      <c r="A11" s="80" t="s">
        <v>19</v>
      </c>
      <c r="B11" s="81"/>
      <c r="C11" s="81">
        <v>14</v>
      </c>
      <c r="D11" s="81">
        <v>15</v>
      </c>
      <c r="E11" s="81">
        <v>53</v>
      </c>
      <c r="F11" s="81">
        <v>70</v>
      </c>
      <c r="G11" s="81">
        <v>0</v>
      </c>
      <c r="H11" s="81">
        <v>0</v>
      </c>
      <c r="I11" s="81">
        <v>0</v>
      </c>
      <c r="J11" s="81">
        <v>70</v>
      </c>
      <c r="K11" s="81">
        <v>0</v>
      </c>
      <c r="L11" s="81">
        <v>42</v>
      </c>
      <c r="M11" s="81">
        <v>39</v>
      </c>
      <c r="N11" s="82"/>
      <c r="O11" s="81">
        <v>15</v>
      </c>
      <c r="P11" s="81">
        <v>0</v>
      </c>
      <c r="Q11" s="83">
        <v>30</v>
      </c>
      <c r="R11" s="19">
        <f t="shared" ref="R11" si="0">B11+N11</f>
        <v>0</v>
      </c>
    </row>
    <row r="12" spans="1:19" ht="15.75" hidden="1" thickBot="1" x14ac:dyDescent="0.3">
      <c r="A12" s="50">
        <v>2018</v>
      </c>
      <c r="B12" s="22"/>
      <c r="C12" s="22">
        <v>14</v>
      </c>
      <c r="D12" s="22">
        <v>15</v>
      </c>
      <c r="E12" s="22">
        <v>53</v>
      </c>
      <c r="F12" s="22">
        <v>80</v>
      </c>
      <c r="G12" s="22">
        <v>0</v>
      </c>
      <c r="H12" s="22">
        <v>0</v>
      </c>
      <c r="I12" s="22">
        <v>0</v>
      </c>
      <c r="J12" s="22">
        <v>70</v>
      </c>
      <c r="K12" s="22">
        <v>0</v>
      </c>
      <c r="L12" s="22">
        <v>42</v>
      </c>
      <c r="M12" s="22">
        <v>40</v>
      </c>
      <c r="N12" s="21"/>
      <c r="O12" s="22">
        <v>15</v>
      </c>
      <c r="P12" s="22">
        <v>0</v>
      </c>
      <c r="Q12" s="23">
        <v>30</v>
      </c>
      <c r="R12" s="19"/>
    </row>
    <row r="13" spans="1:19" ht="15.75" hidden="1" thickBot="1" x14ac:dyDescent="0.3">
      <c r="A13" s="50">
        <v>2019</v>
      </c>
      <c r="B13" s="84"/>
      <c r="C13" s="84">
        <v>14</v>
      </c>
      <c r="D13" s="84">
        <v>15</v>
      </c>
      <c r="E13" s="84">
        <v>53</v>
      </c>
      <c r="F13" s="84">
        <v>90</v>
      </c>
      <c r="G13" s="84">
        <v>0</v>
      </c>
      <c r="H13" s="84">
        <v>0</v>
      </c>
      <c r="I13" s="84">
        <v>0</v>
      </c>
      <c r="J13" s="84">
        <v>70</v>
      </c>
      <c r="K13" s="84">
        <v>0</v>
      </c>
      <c r="L13" s="84">
        <v>42</v>
      </c>
      <c r="M13" s="84">
        <v>40</v>
      </c>
      <c r="N13" s="85"/>
      <c r="O13" s="84">
        <v>15</v>
      </c>
      <c r="P13" s="84">
        <v>0</v>
      </c>
      <c r="Q13" s="86">
        <v>30</v>
      </c>
      <c r="R13" s="19"/>
    </row>
    <row r="14" spans="1:19" s="90" customFormat="1" x14ac:dyDescent="0.25">
      <c r="A14" s="87" t="s">
        <v>36</v>
      </c>
      <c r="B14" s="88">
        <f>(B6+B7+B8+B9+B10)</f>
        <v>340</v>
      </c>
      <c r="C14" s="89">
        <f t="shared" ref="C14:M14" si="1">(C6+C7+C8+C9+C10)/5</f>
        <v>22.8</v>
      </c>
      <c r="D14" s="89">
        <f t="shared" si="1"/>
        <v>15</v>
      </c>
      <c r="E14" s="89">
        <f t="shared" si="1"/>
        <v>53</v>
      </c>
      <c r="F14" s="89">
        <f t="shared" si="1"/>
        <v>55.4</v>
      </c>
      <c r="G14" s="89">
        <f t="shared" si="1"/>
        <v>61.4</v>
      </c>
      <c r="H14" s="89">
        <f t="shared" si="1"/>
        <v>39.799999999999997</v>
      </c>
      <c r="I14" s="89">
        <f t="shared" si="1"/>
        <v>3.84</v>
      </c>
      <c r="J14" s="89">
        <f t="shared" si="1"/>
        <v>48</v>
      </c>
      <c r="K14" s="89">
        <f t="shared" si="1"/>
        <v>0.1</v>
      </c>
      <c r="L14" s="89">
        <f t="shared" si="1"/>
        <v>55.4</v>
      </c>
      <c r="M14" s="89">
        <f t="shared" si="1"/>
        <v>44.4</v>
      </c>
      <c r="N14" s="22">
        <f>(N6+N7+N8+N9+N10)/1</f>
        <v>1</v>
      </c>
      <c r="O14" s="89">
        <f>(O6+O7+O8+O9+O10)/5</f>
        <v>15</v>
      </c>
      <c r="P14" s="89">
        <f>(P6+P7+P8+P9+P10)/5</f>
        <v>0</v>
      </c>
      <c r="Q14" s="89">
        <f>(Q6+Q7+Q8+Q9+Q10)/5</f>
        <v>30</v>
      </c>
      <c r="R14" s="94"/>
      <c r="S14" s="95"/>
    </row>
    <row r="17" spans="1:18" ht="15.75" thickBot="1" x14ac:dyDescent="0.3">
      <c r="B17" s="126" t="s">
        <v>29</v>
      </c>
      <c r="C17" s="126"/>
      <c r="G17" s="126" t="s">
        <v>29</v>
      </c>
      <c r="H17" s="126"/>
      <c r="I17" s="126"/>
    </row>
    <row r="18" spans="1:18" ht="21" thickBot="1" x14ac:dyDescent="0.3">
      <c r="B18" s="119" t="s">
        <v>0</v>
      </c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27"/>
      <c r="N18" s="107" t="s">
        <v>1</v>
      </c>
      <c r="O18" s="108"/>
      <c r="P18" s="108"/>
      <c r="Q18" s="109"/>
    </row>
    <row r="19" spans="1:18" ht="51.75" customHeight="1" thickBot="1" x14ac:dyDescent="0.3">
      <c r="B19" s="2" t="s">
        <v>2</v>
      </c>
      <c r="C19" s="110" t="s">
        <v>3</v>
      </c>
      <c r="D19" s="111"/>
      <c r="E19" s="111"/>
      <c r="F19" s="111"/>
      <c r="G19" s="111"/>
      <c r="H19" s="111"/>
      <c r="I19" s="111"/>
      <c r="J19" s="111"/>
      <c r="K19" s="111"/>
      <c r="L19" s="111"/>
      <c r="M19" s="112"/>
      <c r="N19" s="3" t="s">
        <v>2</v>
      </c>
      <c r="O19" s="113" t="s">
        <v>3</v>
      </c>
      <c r="P19" s="114"/>
      <c r="Q19" s="115"/>
    </row>
    <row r="20" spans="1:18" ht="105.75" customHeight="1" thickBot="1" x14ac:dyDescent="0.3">
      <c r="A20" s="20"/>
      <c r="B20" s="57" t="s">
        <v>38</v>
      </c>
      <c r="C20" s="75" t="s">
        <v>5</v>
      </c>
      <c r="D20" s="59" t="s">
        <v>6</v>
      </c>
      <c r="E20" s="59" t="s">
        <v>7</v>
      </c>
      <c r="F20" s="60" t="s">
        <v>39</v>
      </c>
      <c r="G20" s="61" t="s">
        <v>9</v>
      </c>
      <c r="H20" s="124" t="s">
        <v>10</v>
      </c>
      <c r="I20" s="125"/>
      <c r="J20" s="61" t="s">
        <v>11</v>
      </c>
      <c r="K20" s="61" t="s">
        <v>40</v>
      </c>
      <c r="L20" s="61" t="s">
        <v>41</v>
      </c>
      <c r="M20" s="62" t="s">
        <v>55</v>
      </c>
      <c r="N20" s="11" t="s">
        <v>56</v>
      </c>
      <c r="O20" s="12" t="s">
        <v>57</v>
      </c>
      <c r="P20" s="12" t="s">
        <v>58</v>
      </c>
      <c r="Q20" s="13" t="s">
        <v>59</v>
      </c>
      <c r="R20" s="91"/>
    </row>
    <row r="21" spans="1:18" x14ac:dyDescent="0.25">
      <c r="A21" s="14" t="s">
        <v>35</v>
      </c>
      <c r="B21" s="76">
        <v>97</v>
      </c>
      <c r="C21" s="77">
        <v>24.3</v>
      </c>
      <c r="D21" s="77">
        <v>5</v>
      </c>
      <c r="E21" s="77">
        <v>46.7</v>
      </c>
      <c r="F21" s="77">
        <v>45</v>
      </c>
      <c r="G21" s="77">
        <v>0</v>
      </c>
      <c r="H21" s="77">
        <v>0</v>
      </c>
      <c r="I21" s="77">
        <v>0</v>
      </c>
      <c r="J21" s="77">
        <v>24</v>
      </c>
      <c r="K21" s="77">
        <v>0</v>
      </c>
      <c r="L21" s="77">
        <v>47</v>
      </c>
      <c r="M21" s="78">
        <v>0</v>
      </c>
      <c r="N21" s="76">
        <v>0</v>
      </c>
      <c r="O21" s="77">
        <v>0</v>
      </c>
      <c r="P21" s="77">
        <v>0</v>
      </c>
      <c r="Q21" s="79">
        <v>0</v>
      </c>
      <c r="R21" s="92"/>
    </row>
    <row r="22" spans="1:18" x14ac:dyDescent="0.25">
      <c r="A22" s="24" t="s">
        <v>24</v>
      </c>
      <c r="B22" s="25">
        <v>104</v>
      </c>
      <c r="C22" s="26">
        <v>26</v>
      </c>
      <c r="D22" s="26">
        <v>7.4</v>
      </c>
      <c r="E22" s="26">
        <v>42.8</v>
      </c>
      <c r="F22" s="26">
        <v>22</v>
      </c>
      <c r="G22" s="26">
        <v>0</v>
      </c>
      <c r="H22" s="26">
        <v>0</v>
      </c>
      <c r="I22" s="26">
        <v>0</v>
      </c>
      <c r="J22" s="26">
        <v>25</v>
      </c>
      <c r="K22" s="26">
        <v>0</v>
      </c>
      <c r="L22" s="26">
        <v>65</v>
      </c>
      <c r="M22" s="27">
        <v>44.2</v>
      </c>
      <c r="N22" s="101">
        <v>0</v>
      </c>
      <c r="O22" s="26">
        <v>0</v>
      </c>
      <c r="P22" s="26">
        <v>0</v>
      </c>
      <c r="Q22" s="28">
        <v>0</v>
      </c>
      <c r="R22" s="92"/>
    </row>
    <row r="23" spans="1:18" x14ac:dyDescent="0.25">
      <c r="A23" s="29" t="s">
        <v>34</v>
      </c>
      <c r="B23" s="30">
        <v>51</v>
      </c>
      <c r="C23" s="31">
        <v>25</v>
      </c>
      <c r="D23" s="31">
        <v>15</v>
      </c>
      <c r="E23" s="31">
        <v>48</v>
      </c>
      <c r="F23" s="31">
        <v>70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55</v>
      </c>
      <c r="M23" s="32">
        <v>0</v>
      </c>
      <c r="N23" s="30">
        <v>1</v>
      </c>
      <c r="O23" s="31">
        <v>0</v>
      </c>
      <c r="P23" s="31">
        <v>0</v>
      </c>
      <c r="Q23" s="33">
        <v>0</v>
      </c>
      <c r="R23" s="92"/>
    </row>
    <row r="24" spans="1:18" x14ac:dyDescent="0.25">
      <c r="A24" s="34" t="s">
        <v>23</v>
      </c>
      <c r="B24" s="35">
        <v>30</v>
      </c>
      <c r="C24" s="36">
        <v>15</v>
      </c>
      <c r="D24" s="36">
        <v>3</v>
      </c>
      <c r="E24" s="36">
        <v>72</v>
      </c>
      <c r="F24" s="36">
        <v>35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50</v>
      </c>
      <c r="M24" s="37">
        <v>0</v>
      </c>
      <c r="N24" s="35">
        <v>6</v>
      </c>
      <c r="O24" s="36">
        <v>1</v>
      </c>
      <c r="P24" s="36">
        <v>0</v>
      </c>
      <c r="Q24" s="38">
        <v>0</v>
      </c>
      <c r="R24" s="92"/>
    </row>
    <row r="25" spans="1:18" ht="15.75" thickBot="1" x14ac:dyDescent="0.3">
      <c r="A25" s="39" t="s">
        <v>42</v>
      </c>
      <c r="B25" s="40">
        <v>45</v>
      </c>
      <c r="C25" s="41">
        <v>23</v>
      </c>
      <c r="D25" s="41">
        <v>4</v>
      </c>
      <c r="E25" s="41">
        <v>43</v>
      </c>
      <c r="F25" s="41">
        <v>36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50</v>
      </c>
      <c r="M25" s="42">
        <v>24.4</v>
      </c>
      <c r="N25" s="40">
        <v>6</v>
      </c>
      <c r="O25" s="41">
        <v>6</v>
      </c>
      <c r="P25" s="41">
        <v>0</v>
      </c>
      <c r="Q25" s="43">
        <v>0</v>
      </c>
      <c r="R25" s="92"/>
    </row>
    <row r="26" spans="1:18" x14ac:dyDescent="0.25">
      <c r="A26" s="87" t="s">
        <v>36</v>
      </c>
      <c r="B26" s="88">
        <f>(B21+B22+B23+B24+B25)</f>
        <v>327</v>
      </c>
      <c r="C26" s="89">
        <f>(C21+C22+C23+C24+C25)/5</f>
        <v>22.66</v>
      </c>
      <c r="D26" s="89">
        <f>(D21+D22+D23+D24+D25)/5</f>
        <v>6.88</v>
      </c>
      <c r="E26" s="89">
        <f>(E21+E22+E23+E24+E25)/5</f>
        <v>50.5</v>
      </c>
      <c r="F26" s="89">
        <f>(F21+F22+F23+F24+F25)/5</f>
        <v>41.6</v>
      </c>
      <c r="G26" s="89">
        <f>(G21+G22+G23+G24+G25)/5</f>
        <v>0</v>
      </c>
      <c r="H26" s="89"/>
      <c r="I26" s="89">
        <f>(I21+I22+I23+I24+I25)/5</f>
        <v>0</v>
      </c>
      <c r="J26" s="89">
        <f>(J21+J22+J23+J24+J25)/5</f>
        <v>9.8000000000000007</v>
      </c>
      <c r="K26" s="89">
        <f>(K21+K22+K23+K24+K25)/5</f>
        <v>0</v>
      </c>
      <c r="L26" s="89">
        <f>(L21+L22+L23+L24+L25)/5</f>
        <v>53.4</v>
      </c>
      <c r="M26" s="89">
        <f>(M21+M22+M23+M24+M25)/5</f>
        <v>13.719999999999999</v>
      </c>
      <c r="N26" s="22">
        <f>(N21+N22+N23+N24+N25)/1</f>
        <v>13</v>
      </c>
      <c r="O26" s="89">
        <f>(O21+O22+O23+O24+O25)/5</f>
        <v>1.4</v>
      </c>
      <c r="P26" s="89">
        <f>(P21+P22+P23+P24+P25)/5</f>
        <v>0</v>
      </c>
      <c r="Q26" s="89">
        <f>(Q21+Q22+Q23+Q24+Q25)/5</f>
        <v>0</v>
      </c>
      <c r="R26" s="93"/>
    </row>
  </sheetData>
  <mergeCells count="14">
    <mergeCell ref="B2:C2"/>
    <mergeCell ref="G2:I2"/>
    <mergeCell ref="B3:M3"/>
    <mergeCell ref="N3:Q3"/>
    <mergeCell ref="C4:M4"/>
    <mergeCell ref="O4:Q4"/>
    <mergeCell ref="N18:Q18"/>
    <mergeCell ref="C19:M19"/>
    <mergeCell ref="O19:Q19"/>
    <mergeCell ref="H5:I5"/>
    <mergeCell ref="H20:I20"/>
    <mergeCell ref="B17:C17"/>
    <mergeCell ref="G17:I17"/>
    <mergeCell ref="B18:M18"/>
  </mergeCells>
  <pageMargins left="0" right="0" top="0" bottom="0" header="0" footer="0"/>
  <pageSetup paperSize="9" scale="7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школы начальное обр.</vt:lpstr>
      <vt:lpstr>школы общего обр.</vt:lpstr>
      <vt:lpstr>школы среднего обр.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2017-04-06T05:16:14Z</dcterms:modified>
</cp:coreProperties>
</file>