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240" yWindow="165" windowWidth="14805" windowHeight="7950"/>
  </bookViews>
  <sheets>
    <sheet name="школы начальное обр." sheetId="1" r:id="rId1"/>
    <sheet name="школы общего обр." sheetId="2" r:id="rId2"/>
    <sheet name="школы среднего обр." sheetId="3" r:id="rId3"/>
  </sheets>
  <calcPr calcId="145621"/>
</workbook>
</file>

<file path=xl/calcChain.xml><?xml version="1.0" encoding="utf-8"?>
<calcChain xmlns="http://schemas.openxmlformats.org/spreadsheetml/2006/main">
  <c r="R55" i="1" l="1"/>
  <c r="Q55" i="1"/>
  <c r="P55" i="1"/>
  <c r="O55" i="1"/>
  <c r="N55" i="1"/>
  <c r="M55" i="1"/>
  <c r="L55" i="1"/>
  <c r="K55" i="1"/>
  <c r="J55" i="1"/>
  <c r="I55" i="1"/>
  <c r="H55" i="1"/>
  <c r="G55" i="1"/>
  <c r="F55" i="1"/>
  <c r="E55" i="1"/>
  <c r="D55" i="1"/>
  <c r="C55" i="1"/>
  <c r="B55" i="1"/>
  <c r="M52" i="2"/>
  <c r="L52" i="2"/>
  <c r="K52" i="2"/>
  <c r="J52" i="2"/>
  <c r="I52" i="2"/>
  <c r="H52" i="2"/>
  <c r="G52" i="2"/>
  <c r="F52" i="2"/>
  <c r="E52" i="2"/>
  <c r="D52" i="2"/>
  <c r="C52" i="2"/>
  <c r="B52" i="2"/>
  <c r="Q54" i="3"/>
  <c r="P54" i="3"/>
  <c r="O54" i="3"/>
  <c r="N54" i="3"/>
  <c r="M54" i="3"/>
  <c r="L54" i="3"/>
  <c r="K54" i="3"/>
  <c r="J54" i="3"/>
  <c r="I54" i="3"/>
  <c r="H54" i="3"/>
  <c r="G54" i="3"/>
  <c r="F54" i="3"/>
  <c r="E54" i="3"/>
  <c r="D54" i="3"/>
  <c r="C54" i="3"/>
  <c r="B54" i="3"/>
  <c r="H40" i="3" l="1"/>
  <c r="Q40" i="3" l="1"/>
  <c r="P40" i="3"/>
  <c r="O40" i="3"/>
  <c r="N40" i="3"/>
  <c r="M40" i="3"/>
  <c r="L40" i="3"/>
  <c r="K40" i="3"/>
  <c r="J40" i="3"/>
  <c r="I40" i="3"/>
  <c r="G40" i="3"/>
  <c r="F40" i="3"/>
  <c r="E40" i="3"/>
  <c r="D40" i="3"/>
  <c r="C40" i="3"/>
  <c r="B40" i="3"/>
  <c r="M37" i="2" l="1"/>
  <c r="L37" i="2"/>
  <c r="K37" i="2"/>
  <c r="J37" i="2"/>
  <c r="I37" i="2"/>
  <c r="H37" i="2"/>
  <c r="G37" i="2"/>
  <c r="F37" i="2"/>
  <c r="E37" i="2"/>
  <c r="D37" i="2"/>
  <c r="C37" i="2"/>
  <c r="B37" i="2"/>
  <c r="B38" i="1"/>
  <c r="C38" i="1"/>
  <c r="D38" i="1"/>
  <c r="E38" i="1"/>
  <c r="F38" i="1"/>
  <c r="G38" i="1"/>
  <c r="H38" i="1"/>
  <c r="I38" i="1"/>
  <c r="J38" i="1"/>
  <c r="K38" i="1"/>
  <c r="N38" i="1"/>
  <c r="R38" i="1" l="1"/>
  <c r="Q38" i="1"/>
  <c r="P38" i="1"/>
  <c r="O38" i="1"/>
  <c r="M38" i="1"/>
  <c r="L38" i="1"/>
  <c r="C24" i="2" l="1"/>
  <c r="B24" i="2"/>
  <c r="Q26" i="3" l="1"/>
  <c r="P26" i="3"/>
  <c r="O26" i="3"/>
  <c r="N26" i="3"/>
  <c r="M26" i="3"/>
  <c r="L26" i="3"/>
  <c r="K26" i="3"/>
  <c r="J26" i="3"/>
  <c r="I26" i="3"/>
  <c r="G26" i="3"/>
  <c r="F26" i="3"/>
  <c r="E26" i="3"/>
  <c r="D26" i="3"/>
  <c r="C26" i="3"/>
  <c r="B26" i="3"/>
  <c r="Q14" i="3"/>
  <c r="P14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R11" i="3"/>
  <c r="M24" i="2"/>
  <c r="L24" i="2"/>
  <c r="K24" i="2"/>
  <c r="J24" i="2"/>
  <c r="I24" i="2"/>
  <c r="H24" i="2"/>
  <c r="G24" i="2"/>
  <c r="F24" i="2"/>
  <c r="E24" i="2"/>
  <c r="D24" i="2"/>
  <c r="J11" i="2"/>
  <c r="M11" i="2"/>
  <c r="L11" i="2"/>
  <c r="K11" i="2"/>
  <c r="I11" i="2"/>
  <c r="H11" i="2"/>
  <c r="G11" i="2"/>
  <c r="F11" i="2"/>
  <c r="E11" i="2"/>
  <c r="D11" i="2"/>
  <c r="C11" i="2"/>
  <c r="B11" i="2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<sst xmlns="http://schemas.openxmlformats.org/spreadsheetml/2006/main" count="369" uniqueCount="66">
  <si>
    <t>ОЧНОЕ</t>
  </si>
  <si>
    <t>ЗАОЧНОЕ</t>
  </si>
  <si>
    <t>Объем муниципальной услуги</t>
  </si>
  <si>
    <t>Качественные показатели муниципальной услуги</t>
  </si>
  <si>
    <t>Реализация основных общеобразовательных программ НАЧАЛЬНОГО общего образования</t>
  </si>
  <si>
    <r>
      <t>1.</t>
    </r>
    <r>
      <rPr>
        <i/>
        <sz val="10"/>
        <rFont val="Times New Roman"/>
        <family val="1"/>
        <charset val="204"/>
      </rPr>
      <t xml:space="preserve"> Наполняемость в классе (Кол-во уч-ся/кол-во классов)</t>
    </r>
  </si>
  <si>
    <r>
      <t>2.</t>
    </r>
    <r>
      <rPr>
        <i/>
        <sz val="9"/>
        <rFont val="Times New Roman"/>
        <family val="1"/>
        <charset val="204"/>
      </rPr>
      <t xml:space="preserve"> Число учеников на одного учителя (Кол-во уч-ся/кол-во учителей)</t>
    </r>
  </si>
  <si>
    <r>
      <t xml:space="preserve">3. </t>
    </r>
    <r>
      <rPr>
        <i/>
        <sz val="9"/>
        <rFont val="Times New Roman"/>
        <family val="1"/>
        <charset val="204"/>
      </rPr>
      <t>Число прочего персонала от количества учителей (Кол-во прочего персонала/кол-во учителей)</t>
    </r>
  </si>
  <si>
    <t>3. Обеспеченность образовательного процесса компьютерной техникой (Факт.
кол-во компьтеров/ норму(15 компьютеров на кабинет ))</t>
  </si>
  <si>
    <t>5. Средний балл по ЕГЭ русский язык (средний по городскому округу) (Сумма общих баллов/ кол-во участвующих в ЕГЭ)</t>
  </si>
  <si>
    <t>6. Средний балл по ЕГЭ математика (средний по городскому округу) профильный/бызовый (Сумма общих баллов/ кол-во участвующих в ЕГЭ)</t>
  </si>
  <si>
    <t>7. Доля призёров предметных олимпиад среди учащихся 9-11 классов (городской и региональный уровень) (от количества принимающих участие в олимпиадах) (Кол-во призеров /кол-во принимавших участие)</t>
  </si>
  <si>
    <t>4. Доля детей, оставленных на повторный курс обучения (Кол-во уч-ся оставленных на 2 год/общее кол-во)</t>
  </si>
  <si>
    <t>5. Охват горячим питанием (Кол-во уч-ся питающихся/общее кол-во уч-ков)</t>
  </si>
  <si>
    <t>10. Наличие сайта учреждений в сети «Интернет»</t>
  </si>
  <si>
    <t>6. Доля учащихся, успевающих на «4» и «5» (Кол-во уч-ся на 4-5/общее кол-во учащ-ся)</t>
  </si>
  <si>
    <t xml:space="preserve"> Число учеников на одного учителя (Кол-во уч-ся/кол-во учителей)</t>
  </si>
  <si>
    <t>Доля учащихся, успевающих на «4» и «5» (Кол-во уч-ся на 4-5/общее кол-во учащ-ся)</t>
  </si>
  <si>
    <t>есть</t>
  </si>
  <si>
    <t>оош №12  2017</t>
  </si>
  <si>
    <t xml:space="preserve">Итого </t>
  </si>
  <si>
    <t xml:space="preserve">оош №12  </t>
  </si>
  <si>
    <t xml:space="preserve">сош №6    </t>
  </si>
  <si>
    <t xml:space="preserve">сош №5    </t>
  </si>
  <si>
    <t xml:space="preserve">сош №2    </t>
  </si>
  <si>
    <t xml:space="preserve">Лицей </t>
  </si>
  <si>
    <t>сош №3</t>
  </si>
  <si>
    <t>ПЛАН</t>
  </si>
  <si>
    <t>год</t>
  </si>
  <si>
    <t>1 квартал</t>
  </si>
  <si>
    <r>
      <t xml:space="preserve">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ОСНОВНОГО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</si>
  <si>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1 Наполняемость в классе (Кол-во уч-ся/кол-во классов)</t>
  </si>
  <si>
    <t>5 Доля детей, оставленных на повторный курс обучения (Кол-во уч-ся оставленных на 2 год/общее кол-во)</t>
  </si>
  <si>
    <t>сош № 6</t>
  </si>
  <si>
    <t xml:space="preserve">сош №3    </t>
  </si>
  <si>
    <t xml:space="preserve">Лицей       </t>
  </si>
  <si>
    <t xml:space="preserve">ИТОГО </t>
  </si>
  <si>
    <t>ПЛАН 2017 год</t>
  </si>
  <si>
    <r>
      <t xml:space="preserve">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СРЕДНЕГО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</si>
  <si>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4. Обеспеченность образовательного процесса компьютерной техникой (Факт.
кол-во компьтеров/ норму(15 компьютеров на кабинет ))</t>
  </si>
  <si>
    <t>8. Доля детей, оставленных на повторный курс обучения (Кол-во уч-ся оставленных на 2 год/общее кол-во)</t>
  </si>
  <si>
    <t>9. Охват горячим питанием (Кол-во уч-ся питающихся/общее кол-во уч-ков)</t>
  </si>
  <si>
    <t xml:space="preserve">сош №6 </t>
  </si>
  <si>
    <t>2017 год</t>
  </si>
  <si>
    <t>3.Обеспеченность образовательного процесса компьютерной техникой (Факт.
кол-во компьтеров/ норму(15 компьютеров на кабинет ))</t>
  </si>
  <si>
    <t>6. Охват горячим питанием (Кол-во уч-ся питающихся/общее кол-во уч-ков)</t>
  </si>
  <si>
    <t>7 .Доля учащихся, успевающих на «4» и «5» (Кол-во уч-ся на 4-5/общее кол-во учащ-ся)</t>
  </si>
  <si>
    <t>4 .Доля призёров предметных олимпиад среди учащихся 9-11 классов (городской и региональный уровень) (от количества принимающих участие в олимпиадах) (Кол-во призеров /кол-во принимавших участие)</t>
  </si>
  <si>
    <r>
      <t xml:space="preserve">8.Реализация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ОСНОВНОГО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</si>
  <si>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 xml:space="preserve"> 9.Число учеников на одного учителя (Кол-во уч-ся/кол-во учителей)</t>
  </si>
  <si>
    <t xml:space="preserve"> 10.Доля детей, оставленных на повторный курс обучения (Кол-во уч-ся оставленных на 2 год/общее кол-во)</t>
  </si>
  <si>
    <t>11.Доля учащихся, успевающих на «4» и «5» (Кол-во уч-ся на 4-5/общее кол-во учащ-ся)</t>
  </si>
  <si>
    <t>10.Доля детей, оставленных на повторный курс обучения (Кол-во уч-ся оставленных на 2 год/общее кол-во)</t>
  </si>
  <si>
    <t>6 .Охват горячим питанием (Кол-во уч-ся питающихся/общее кол-во уч-ков)</t>
  </si>
  <si>
    <t>5. Доля детей, оставленных на повторный курс обучения (Кол-во уч-ся оставленных на 2 год/общее кол-во)</t>
  </si>
  <si>
    <t>10. Доля учащихся, успевающих на «4» и «5» (Кол-во уч-ся на 4-5/общее кол-во учащ-ся)</t>
  </si>
  <si>
    <r>
      <t xml:space="preserve">11.Реализация основных общеобразовательных программ </t>
    </r>
    <r>
      <rPr>
        <b/>
        <i/>
        <sz val="10"/>
        <rFont val="Times New Roman"/>
        <family val="1"/>
        <charset val="204"/>
      </rPr>
      <t>СРЕДНЕГО</t>
    </r>
    <r>
      <rPr>
        <i/>
        <sz val="10"/>
        <rFont val="Times New Roman"/>
        <family val="1"/>
        <charset val="204"/>
      </rPr>
      <t xml:space="preserve"> общего образования</t>
    </r>
  </si>
  <si>
    <t>12. Число учеников на одного учителя (Кол-во уч-ся/кол-во учителей)</t>
  </si>
  <si>
    <t>13. Доля детей, оставленных на повторный курс обучения (Кол-во уч-ся оставленных на 2 год/общее кол-во)</t>
  </si>
  <si>
    <t>14.Доля учащихся, успевающих на «4» и «5» (Кол-во уч-ся на 4-5/общее кол-во учащ-ся)</t>
  </si>
  <si>
    <t xml:space="preserve"> 12.Число учеников на одного учителя (Кол-во уч-ся/кол-во учителей)</t>
  </si>
  <si>
    <t>полугодие</t>
  </si>
  <si>
    <t>сош № 5</t>
  </si>
  <si>
    <t>9 месяцев</t>
  </si>
  <si>
    <t>9месяцев</t>
  </si>
  <si>
    <t>9 месяцев 2017г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</si>
</sst>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9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1"/>
      <name val="Calibri"/>
      <family val="2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</fonts>
  <fills count="15">
    <fill>
      <patternFill patternType="none"/>
    </fill>
    <fill>
      <patternFill patternType="gray125"/>
    </fill>
    <fill>
      <patternFill patternType="solid">
        <fgColor rgb="FFCCFF6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9D5AD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FF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3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5" fillId="0" borderId="9" xfId="1" applyFont="1" applyBorder="1" applyAlignment="1">
      <alignment horizontal="left" vertical="top" wrapText="1"/>
    </xf>
    <xf numFmtId="0" fontId="6" fillId="0" borderId="10" xfId="1" applyFont="1" applyBorder="1" applyAlignment="1">
      <alignment vertical="top" wrapText="1"/>
    </xf>
    <xf numFmtId="0" fontId="7" fillId="0" borderId="11" xfId="1" applyFont="1" applyBorder="1" applyAlignment="1">
      <alignment vertical="top" wrapText="1"/>
    </xf>
    <xf numFmtId="0" fontId="8" fillId="0" borderId="11" xfId="1" applyFont="1" applyBorder="1" applyAlignment="1">
      <alignment vertical="top" wrapText="1"/>
    </xf>
    <xf numFmtId="0" fontId="8" fillId="0" borderId="11" xfId="1" applyFont="1" applyBorder="1" applyAlignment="1">
      <alignment horizontal="justify" vertical="top" wrapText="1"/>
    </xf>
    <xf numFmtId="0" fontId="8" fillId="0" borderId="12" xfId="1" applyFont="1" applyBorder="1" applyAlignment="1">
      <alignment horizontal="justify" vertical="top" wrapText="1"/>
    </xf>
    <xf numFmtId="0" fontId="5" fillId="0" borderId="14" xfId="1" applyFont="1" applyFill="1" applyBorder="1" applyAlignment="1">
      <alignment horizontal="justify" vertical="top" wrapText="1"/>
    </xf>
    <xf numFmtId="0" fontId="9" fillId="0" borderId="15" xfId="0" applyFont="1" applyBorder="1" applyAlignment="1">
      <alignment vertical="top" wrapText="1"/>
    </xf>
    <xf numFmtId="0" fontId="9" fillId="0" borderId="16" xfId="0" applyFont="1" applyBorder="1" applyAlignment="1">
      <alignment vertical="top" wrapText="1"/>
    </xf>
    <xf numFmtId="0" fontId="0" fillId="5" borderId="17" xfId="0" applyFill="1" applyBorder="1"/>
    <xf numFmtId="0" fontId="0" fillId="5" borderId="18" xfId="0" applyFill="1" applyBorder="1" applyAlignment="1">
      <alignment horizontal="center" vertical="center"/>
    </xf>
    <xf numFmtId="0" fontId="0" fillId="5" borderId="19" xfId="0" applyFill="1" applyBorder="1" applyAlignment="1">
      <alignment horizontal="center" vertical="center"/>
    </xf>
    <xf numFmtId="0" fontId="0" fillId="5" borderId="20" xfId="0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0" borderId="17" xfId="0" applyBorder="1"/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6" borderId="17" xfId="0" applyFill="1" applyBorder="1"/>
    <xf numFmtId="0" fontId="0" fillId="6" borderId="22" xfId="0" applyFill="1" applyBorder="1" applyAlignment="1">
      <alignment horizontal="center" vertical="center"/>
    </xf>
    <xf numFmtId="0" fontId="0" fillId="6" borderId="23" xfId="0" applyFill="1" applyBorder="1" applyAlignment="1">
      <alignment horizontal="center" vertical="center"/>
    </xf>
    <xf numFmtId="0" fontId="0" fillId="6" borderId="17" xfId="0" applyFill="1" applyBorder="1" applyAlignment="1">
      <alignment horizontal="center" vertical="center"/>
    </xf>
    <xf numFmtId="0" fontId="0" fillId="6" borderId="24" xfId="0" applyFill="1" applyBorder="1" applyAlignment="1">
      <alignment horizontal="center" vertical="center"/>
    </xf>
    <xf numFmtId="0" fontId="0" fillId="7" borderId="17" xfId="0" applyFill="1" applyBorder="1"/>
    <xf numFmtId="0" fontId="0" fillId="7" borderId="22" xfId="0" applyFill="1" applyBorder="1" applyAlignment="1">
      <alignment horizontal="center" vertical="center"/>
    </xf>
    <xf numFmtId="0" fontId="0" fillId="7" borderId="23" xfId="0" applyFill="1" applyBorder="1" applyAlignment="1">
      <alignment horizontal="center" vertical="center"/>
    </xf>
    <xf numFmtId="0" fontId="0" fillId="7" borderId="17" xfId="0" applyFill="1" applyBorder="1" applyAlignment="1">
      <alignment horizontal="center" vertical="center"/>
    </xf>
    <xf numFmtId="0" fontId="0" fillId="7" borderId="24" xfId="0" applyFill="1" applyBorder="1" applyAlignment="1">
      <alignment horizontal="center" vertical="center"/>
    </xf>
    <xf numFmtId="0" fontId="0" fillId="8" borderId="17" xfId="0" applyFill="1" applyBorder="1"/>
    <xf numFmtId="0" fontId="0" fillId="8" borderId="22" xfId="0" applyFill="1" applyBorder="1" applyAlignment="1">
      <alignment horizontal="center" vertical="center"/>
    </xf>
    <xf numFmtId="0" fontId="0" fillId="8" borderId="23" xfId="0" applyFill="1" applyBorder="1" applyAlignment="1">
      <alignment horizontal="center" vertical="center"/>
    </xf>
    <xf numFmtId="0" fontId="0" fillId="8" borderId="17" xfId="0" applyFill="1" applyBorder="1" applyAlignment="1">
      <alignment horizontal="center" vertical="center"/>
    </xf>
    <xf numFmtId="0" fontId="0" fillId="8" borderId="24" xfId="0" applyFill="1" applyBorder="1" applyAlignment="1">
      <alignment horizontal="center" vertical="center"/>
    </xf>
    <xf numFmtId="0" fontId="0" fillId="9" borderId="17" xfId="0" applyFill="1" applyBorder="1"/>
    <xf numFmtId="0" fontId="0" fillId="9" borderId="22" xfId="0" applyFill="1" applyBorder="1" applyAlignment="1">
      <alignment horizontal="center" vertical="center"/>
    </xf>
    <xf numFmtId="0" fontId="0" fillId="9" borderId="23" xfId="0" applyFill="1" applyBorder="1" applyAlignment="1">
      <alignment horizontal="center" vertical="center"/>
    </xf>
    <xf numFmtId="0" fontId="0" fillId="9" borderId="17" xfId="0" applyFill="1" applyBorder="1" applyAlignment="1">
      <alignment horizontal="center" vertical="center"/>
    </xf>
    <xf numFmtId="0" fontId="0" fillId="9" borderId="24" xfId="0" applyFill="1" applyBorder="1" applyAlignment="1">
      <alignment horizontal="center" vertical="center"/>
    </xf>
    <xf numFmtId="0" fontId="11" fillId="10" borderId="17" xfId="0" applyFont="1" applyFill="1" applyBorder="1"/>
    <xf numFmtId="0" fontId="11" fillId="10" borderId="22" xfId="0" applyFont="1" applyFill="1" applyBorder="1" applyAlignment="1">
      <alignment horizontal="center" vertical="center"/>
    </xf>
    <xf numFmtId="0" fontId="11" fillId="10" borderId="23" xfId="0" applyFont="1" applyFill="1" applyBorder="1" applyAlignment="1">
      <alignment horizontal="center" vertical="center"/>
    </xf>
    <xf numFmtId="0" fontId="11" fillId="10" borderId="17" xfId="0" applyFont="1" applyFill="1" applyBorder="1" applyAlignment="1">
      <alignment horizontal="center" vertical="center"/>
    </xf>
    <xf numFmtId="0" fontId="0" fillId="10" borderId="22" xfId="0" applyFill="1" applyBorder="1" applyAlignment="1">
      <alignment horizontal="center" vertical="center"/>
    </xf>
    <xf numFmtId="0" fontId="0" fillId="10" borderId="24" xfId="0" applyFill="1" applyBorder="1" applyAlignment="1">
      <alignment horizontal="center" vertical="center"/>
    </xf>
    <xf numFmtId="0" fontId="0" fillId="0" borderId="23" xfId="0" applyBorder="1"/>
    <xf numFmtId="0" fontId="2" fillId="0" borderId="0" xfId="0" applyFont="1" applyAlignment="1">
      <alignment horizontal="center" vertical="center"/>
    </xf>
    <xf numFmtId="0" fontId="12" fillId="11" borderId="0" xfId="0" applyFont="1" applyFill="1"/>
    <xf numFmtId="0" fontId="0" fillId="0" borderId="0" xfId="0" applyFill="1"/>
    <xf numFmtId="0" fontId="0" fillId="11" borderId="0" xfId="0" applyFill="1"/>
    <xf numFmtId="0" fontId="13" fillId="11" borderId="0" xfId="0" applyFont="1" applyFill="1"/>
    <xf numFmtId="0" fontId="14" fillId="11" borderId="0" xfId="0" applyFont="1" applyFill="1"/>
    <xf numFmtId="0" fontId="5" fillId="0" borderId="6" xfId="1" applyFont="1" applyBorder="1" applyAlignment="1">
      <alignment horizontal="left" vertical="top" wrapText="1"/>
    </xf>
    <xf numFmtId="0" fontId="5" fillId="0" borderId="13" xfId="1" applyFont="1" applyFill="1" applyBorder="1" applyAlignment="1">
      <alignment vertical="top" wrapText="1"/>
    </xf>
    <xf numFmtId="0" fontId="7" fillId="0" borderId="11" xfId="1" applyFont="1" applyFill="1" applyBorder="1" applyAlignment="1">
      <alignment vertical="top" wrapText="1"/>
    </xf>
    <xf numFmtId="0" fontId="8" fillId="0" borderId="11" xfId="1" applyFont="1" applyFill="1" applyBorder="1" applyAlignment="1">
      <alignment vertical="top" wrapText="1"/>
    </xf>
    <xf numFmtId="0" fontId="8" fillId="0" borderId="11" xfId="1" applyFont="1" applyFill="1" applyBorder="1" applyAlignment="1">
      <alignment horizontal="justify" vertical="top" wrapText="1"/>
    </xf>
    <xf numFmtId="0" fontId="8" fillId="0" borderId="12" xfId="1" applyFont="1" applyFill="1" applyBorder="1" applyAlignment="1">
      <alignment horizontal="justify" vertical="top" wrapText="1"/>
    </xf>
    <xf numFmtId="0" fontId="0" fillId="0" borderId="23" xfId="0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13" borderId="17" xfId="0" applyFill="1" applyBorder="1"/>
    <xf numFmtId="0" fontId="0" fillId="13" borderId="22" xfId="0" applyFill="1" applyBorder="1" applyAlignment="1">
      <alignment horizontal="center" vertical="center"/>
    </xf>
    <xf numFmtId="0" fontId="0" fillId="13" borderId="23" xfId="0" applyFill="1" applyBorder="1" applyAlignment="1">
      <alignment horizontal="center" vertical="center"/>
    </xf>
    <xf numFmtId="0" fontId="0" fillId="13" borderId="17" xfId="0" applyFill="1" applyBorder="1" applyAlignment="1">
      <alignment horizontal="center" vertical="center"/>
    </xf>
    <xf numFmtId="0" fontId="0" fillId="13" borderId="24" xfId="0" applyFill="1" applyBorder="1" applyAlignment="1">
      <alignment horizontal="center" vertical="center"/>
    </xf>
    <xf numFmtId="0" fontId="0" fillId="13" borderId="0" xfId="0" applyFill="1"/>
    <xf numFmtId="4" fontId="0" fillId="0" borderId="8" xfId="0" applyNumberFormat="1" applyBorder="1" applyAlignment="1">
      <alignment horizontal="center" vertical="center"/>
    </xf>
    <xf numFmtId="0" fontId="0" fillId="14" borderId="0" xfId="0" applyFill="1"/>
    <xf numFmtId="0" fontId="6" fillId="0" borderId="13" xfId="1" applyFont="1" applyFill="1" applyBorder="1" applyAlignment="1">
      <alignment vertical="top" wrapText="1"/>
    </xf>
    <xf numFmtId="0" fontId="0" fillId="5" borderId="27" xfId="0" applyFill="1" applyBorder="1" applyAlignment="1">
      <alignment horizontal="center" vertical="center"/>
    </xf>
    <xf numFmtId="0" fontId="0" fillId="5" borderId="8" xfId="0" applyFill="1" applyBorder="1" applyAlignment="1">
      <alignment horizontal="center" vertical="center"/>
    </xf>
    <xf numFmtId="0" fontId="0" fillId="5" borderId="28" xfId="0" applyFill="1" applyBorder="1" applyAlignment="1">
      <alignment horizontal="center" vertical="center"/>
    </xf>
    <xf numFmtId="0" fontId="11" fillId="5" borderId="29" xfId="0" applyFont="1" applyFill="1" applyBorder="1" applyAlignment="1">
      <alignment horizontal="center" vertical="center"/>
    </xf>
    <xf numFmtId="0" fontId="11" fillId="10" borderId="23" xfId="0" applyFont="1" applyFill="1" applyBorder="1"/>
    <xf numFmtId="0" fontId="11" fillId="10" borderId="8" xfId="0" applyFont="1" applyFill="1" applyBorder="1" applyAlignment="1">
      <alignment horizontal="center" vertical="center"/>
    </xf>
    <xf numFmtId="0" fontId="0" fillId="10" borderId="27" xfId="0" applyFill="1" applyBorder="1" applyAlignment="1">
      <alignment horizontal="center" vertical="center"/>
    </xf>
    <xf numFmtId="0" fontId="0" fillId="10" borderId="29" xfId="0" applyFill="1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2" fillId="0" borderId="17" xfId="0" applyFont="1" applyBorder="1" applyAlignment="1">
      <alignment horizontal="right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3" xfId="0" applyBorder="1"/>
    <xf numFmtId="0" fontId="10" fillId="0" borderId="0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0" fillId="0" borderId="0" xfId="0" applyBorder="1"/>
    <xf numFmtId="0" fontId="2" fillId="0" borderId="0" xfId="0" applyFont="1" applyFill="1" applyAlignment="1">
      <alignment horizontal="center" vertical="center"/>
    </xf>
    <xf numFmtId="0" fontId="0" fillId="0" borderId="33" xfId="0" applyBorder="1" applyAlignment="1">
      <alignment horizontal="right" vertical="center"/>
    </xf>
    <xf numFmtId="1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6" borderId="22" xfId="0" applyFill="1" applyBorder="1" applyAlignment="1">
      <alignment horizontal="center"/>
    </xf>
    <xf numFmtId="2" fontId="0" fillId="0" borderId="19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17" fillId="9" borderId="17" xfId="0" applyFont="1" applyFill="1" applyBorder="1" applyAlignment="1">
      <alignment horizontal="center" vertical="center"/>
    </xf>
    <xf numFmtId="0" fontId="8" fillId="0" borderId="12" xfId="1" applyFont="1" applyBorder="1" applyAlignment="1">
      <alignment horizontal="center" vertical="top" wrapText="1"/>
    </xf>
    <xf numFmtId="0" fontId="8" fillId="0" borderId="13" xfId="1" applyFont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13" fillId="11" borderId="26" xfId="0" applyFont="1" applyFill="1" applyBorder="1"/>
    <xf numFmtId="0" fontId="0" fillId="0" borderId="0" xfId="0" applyFill="1" applyAlignment="1">
      <alignment horizontal="center"/>
    </xf>
    <xf numFmtId="0" fontId="0" fillId="0" borderId="26" xfId="0" applyFill="1" applyBorder="1" applyAlignment="1">
      <alignment horizontal="center"/>
    </xf>
    <xf numFmtId="0" fontId="15" fillId="2" borderId="0" xfId="0" applyFont="1" applyFill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0" fillId="10" borderId="26" xfId="0" applyFill="1" applyBorder="1" applyAlignment="1">
      <alignment horizontal="center"/>
    </xf>
    <xf numFmtId="0" fontId="0" fillId="12" borderId="0" xfId="0" applyFill="1" applyAlignment="1">
      <alignment horizontal="center"/>
    </xf>
    <xf numFmtId="0" fontId="0" fillId="14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15" fillId="2" borderId="0" xfId="0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 vertical="top" wrapText="1"/>
    </xf>
    <xf numFmtId="0" fontId="8" fillId="0" borderId="13" xfId="1" applyFont="1" applyFill="1" applyBorder="1" applyAlignment="1">
      <alignment horizontal="center" vertical="top" wrapText="1"/>
    </xf>
    <xf numFmtId="0" fontId="18" fillId="11" borderId="0" xfId="0" applyFont="1" applyFill="1"/>
    <xf numFmtId="0" fontId="19" fillId="11" borderId="0" xfId="0" applyFont="1" applyFill="1"/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FF00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55"/>
  <sheetViews>
    <sheetView tabSelected="1" topLeftCell="A2" workbookViewId="0">
      <selection activeCell="L42" sqref="L42"/>
    </sheetView>
  </sheetViews>
  <sheetFormatPr defaultRowHeight="15" x14ac:dyDescent="0.25"/>
  <cols>
    <col min="1" max="2" width="16.7109375" customWidth="1"/>
    <col min="3" max="3" width="10.7109375" customWidth="1"/>
    <col min="4" max="4" width="11.42578125" customWidth="1"/>
    <col min="5" max="5" width="0" hidden="1" customWidth="1"/>
    <col min="6" max="6" width="15.28515625" customWidth="1"/>
    <col min="7" max="10" width="0" hidden="1" customWidth="1"/>
    <col min="11" max="11" width="13.7109375" customWidth="1"/>
    <col min="12" max="12" width="10.7109375" customWidth="1"/>
    <col min="13" max="13" width="0" hidden="1" customWidth="1"/>
    <col min="14" max="14" width="10.7109375" customWidth="1"/>
    <col min="15" max="15" width="18" customWidth="1"/>
    <col min="16" max="16" width="13" customWidth="1"/>
    <col min="17" max="17" width="17.5703125" customWidth="1"/>
    <col min="18" max="18" width="16" customWidth="1"/>
    <col min="19" max="19" width="18" customWidth="1"/>
  </cols>
  <sheetData>
    <row r="1" spans="1:19" ht="24" thickBot="1" x14ac:dyDescent="0.4">
      <c r="A1" s="52" t="s">
        <v>27</v>
      </c>
      <c r="C1" s="54"/>
      <c r="D1" s="54"/>
      <c r="E1" s="54"/>
      <c r="F1" s="54"/>
      <c r="G1" s="54"/>
      <c r="H1" s="54"/>
      <c r="I1" s="54"/>
      <c r="J1" s="54"/>
      <c r="K1" s="55">
        <v>2017</v>
      </c>
      <c r="L1" s="56" t="s">
        <v>28</v>
      </c>
      <c r="M1" s="54"/>
      <c r="N1" s="54"/>
      <c r="O1" s="54"/>
    </row>
    <row r="2" spans="1:19" ht="16.5" thickBot="1" x14ac:dyDescent="0.3">
      <c r="A2" s="107" t="s">
        <v>0</v>
      </c>
      <c r="B2" s="108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10" t="s">
        <v>1</v>
      </c>
      <c r="P2" s="111"/>
      <c r="Q2" s="111"/>
      <c r="R2" s="112"/>
    </row>
    <row r="3" spans="1:19" ht="39" thickBot="1" x14ac:dyDescent="0.3">
      <c r="A3" s="1"/>
      <c r="B3" s="2" t="s">
        <v>2</v>
      </c>
      <c r="C3" s="113" t="s">
        <v>3</v>
      </c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5"/>
      <c r="O3" s="3" t="s">
        <v>2</v>
      </c>
      <c r="P3" s="116" t="s">
        <v>3</v>
      </c>
      <c r="Q3" s="117"/>
      <c r="R3" s="118"/>
    </row>
    <row r="4" spans="1:19" ht="117.75" customHeight="1" thickBot="1" x14ac:dyDescent="0.3">
      <c r="A4" s="4"/>
      <c r="B4" s="5" t="s">
        <v>4</v>
      </c>
      <c r="C4" s="6" t="s">
        <v>5</v>
      </c>
      <c r="D4" s="7" t="s">
        <v>6</v>
      </c>
      <c r="E4" s="7" t="s">
        <v>7</v>
      </c>
      <c r="F4" s="8" t="s">
        <v>8</v>
      </c>
      <c r="G4" s="9" t="s">
        <v>9</v>
      </c>
      <c r="H4" s="105" t="s">
        <v>10</v>
      </c>
      <c r="I4" s="106"/>
      <c r="J4" s="9" t="s">
        <v>11</v>
      </c>
      <c r="K4" s="9" t="s">
        <v>12</v>
      </c>
      <c r="L4" s="9" t="s">
        <v>13</v>
      </c>
      <c r="M4" s="9" t="s">
        <v>14</v>
      </c>
      <c r="N4" s="10" t="s">
        <v>15</v>
      </c>
      <c r="O4" s="11" t="s">
        <v>4</v>
      </c>
      <c r="P4" s="12" t="s">
        <v>16</v>
      </c>
      <c r="Q4" s="12" t="s">
        <v>12</v>
      </c>
      <c r="R4" s="13" t="s">
        <v>17</v>
      </c>
      <c r="S4" s="91"/>
    </row>
    <row r="5" spans="1:19" x14ac:dyDescent="0.25">
      <c r="A5" s="14" t="s">
        <v>25</v>
      </c>
      <c r="B5" s="15">
        <v>404</v>
      </c>
      <c r="C5" s="16">
        <v>25</v>
      </c>
      <c r="D5" s="16">
        <v>15</v>
      </c>
      <c r="E5" s="16">
        <v>53</v>
      </c>
      <c r="F5" s="16">
        <v>45</v>
      </c>
      <c r="G5" s="16">
        <v>66</v>
      </c>
      <c r="H5" s="16">
        <v>44.5</v>
      </c>
      <c r="I5" s="16">
        <v>3.9</v>
      </c>
      <c r="J5" s="16">
        <v>50</v>
      </c>
      <c r="K5" s="16">
        <v>0.1</v>
      </c>
      <c r="L5" s="16">
        <v>100</v>
      </c>
      <c r="M5" s="16" t="s">
        <v>18</v>
      </c>
      <c r="N5" s="17">
        <v>57</v>
      </c>
      <c r="O5" s="15">
        <v>4</v>
      </c>
      <c r="P5" s="16">
        <v>15</v>
      </c>
      <c r="Q5" s="16">
        <v>0</v>
      </c>
      <c r="R5" s="18">
        <v>30</v>
      </c>
      <c r="S5" s="92"/>
    </row>
    <row r="6" spans="1:19" x14ac:dyDescent="0.25">
      <c r="A6" s="24" t="s">
        <v>24</v>
      </c>
      <c r="B6" s="25">
        <v>391</v>
      </c>
      <c r="C6" s="26">
        <v>25</v>
      </c>
      <c r="D6" s="26">
        <v>15</v>
      </c>
      <c r="E6" s="26">
        <v>53</v>
      </c>
      <c r="F6" s="26">
        <v>56</v>
      </c>
      <c r="G6" s="26">
        <v>61</v>
      </c>
      <c r="H6" s="26">
        <v>39.799999999999997</v>
      </c>
      <c r="I6" s="26">
        <v>3.7</v>
      </c>
      <c r="J6" s="26">
        <v>55</v>
      </c>
      <c r="K6" s="26">
        <v>0.1</v>
      </c>
      <c r="L6" s="26">
        <v>100</v>
      </c>
      <c r="M6" s="26" t="s">
        <v>18</v>
      </c>
      <c r="N6" s="27">
        <v>43</v>
      </c>
      <c r="O6" s="101">
        <v>0</v>
      </c>
      <c r="P6" s="26">
        <v>15</v>
      </c>
      <c r="Q6" s="26">
        <v>0</v>
      </c>
      <c r="R6" s="28">
        <v>30</v>
      </c>
      <c r="S6" s="92"/>
    </row>
    <row r="7" spans="1:19" x14ac:dyDescent="0.25">
      <c r="A7" s="29" t="s">
        <v>26</v>
      </c>
      <c r="B7" s="30">
        <v>272</v>
      </c>
      <c r="C7" s="31">
        <v>25</v>
      </c>
      <c r="D7" s="31">
        <v>15</v>
      </c>
      <c r="E7" s="31">
        <v>53</v>
      </c>
      <c r="F7" s="31">
        <v>66</v>
      </c>
      <c r="G7" s="31">
        <v>59</v>
      </c>
      <c r="H7" s="31">
        <v>43.5</v>
      </c>
      <c r="I7" s="31">
        <v>4.0999999999999996</v>
      </c>
      <c r="J7" s="31">
        <v>24</v>
      </c>
      <c r="K7" s="31">
        <v>0.1</v>
      </c>
      <c r="L7" s="31">
        <v>100</v>
      </c>
      <c r="M7" s="31" t="s">
        <v>18</v>
      </c>
      <c r="N7" s="32">
        <v>39</v>
      </c>
      <c r="O7" s="30">
        <v>3</v>
      </c>
      <c r="P7" s="31">
        <v>15</v>
      </c>
      <c r="Q7" s="31">
        <v>0</v>
      </c>
      <c r="R7" s="33">
        <v>30</v>
      </c>
      <c r="S7" s="92"/>
    </row>
    <row r="8" spans="1:19" x14ac:dyDescent="0.25">
      <c r="A8" s="34" t="s">
        <v>23</v>
      </c>
      <c r="B8" s="35">
        <v>133</v>
      </c>
      <c r="C8" s="36">
        <v>14</v>
      </c>
      <c r="D8" s="36">
        <v>15</v>
      </c>
      <c r="E8" s="36">
        <v>53</v>
      </c>
      <c r="F8" s="36">
        <v>45</v>
      </c>
      <c r="G8" s="36">
        <v>62</v>
      </c>
      <c r="H8" s="36">
        <v>36.4</v>
      </c>
      <c r="I8" s="36">
        <v>3.9</v>
      </c>
      <c r="J8" s="36">
        <v>26</v>
      </c>
      <c r="K8" s="36">
        <v>0.1</v>
      </c>
      <c r="L8" s="36">
        <v>100</v>
      </c>
      <c r="M8" s="36" t="s">
        <v>18</v>
      </c>
      <c r="N8" s="37">
        <v>38</v>
      </c>
      <c r="O8" s="35">
        <v>2</v>
      </c>
      <c r="P8" s="36">
        <v>15</v>
      </c>
      <c r="Q8" s="36">
        <v>0</v>
      </c>
      <c r="R8" s="38">
        <v>30</v>
      </c>
      <c r="S8" s="92"/>
    </row>
    <row r="9" spans="1:19" x14ac:dyDescent="0.25">
      <c r="A9" s="39" t="s">
        <v>22</v>
      </c>
      <c r="B9" s="40">
        <v>270</v>
      </c>
      <c r="C9" s="41">
        <v>25</v>
      </c>
      <c r="D9" s="41">
        <v>15</v>
      </c>
      <c r="E9" s="41">
        <v>53</v>
      </c>
      <c r="F9" s="41">
        <v>65</v>
      </c>
      <c r="G9" s="41">
        <v>59</v>
      </c>
      <c r="H9" s="41">
        <v>34.799999999999997</v>
      </c>
      <c r="I9" s="41">
        <v>3.6</v>
      </c>
      <c r="J9" s="41">
        <v>45</v>
      </c>
      <c r="K9" s="41">
        <v>0.1</v>
      </c>
      <c r="L9" s="41">
        <v>100</v>
      </c>
      <c r="M9" s="41" t="s">
        <v>18</v>
      </c>
      <c r="N9" s="42">
        <v>45</v>
      </c>
      <c r="O9" s="40">
        <v>1</v>
      </c>
      <c r="P9" s="41">
        <v>15</v>
      </c>
      <c r="Q9" s="41">
        <v>0</v>
      </c>
      <c r="R9" s="43">
        <v>30</v>
      </c>
      <c r="S9" s="92"/>
    </row>
    <row r="10" spans="1:19" ht="15.75" thickBot="1" x14ac:dyDescent="0.3">
      <c r="A10" s="44" t="s">
        <v>21</v>
      </c>
      <c r="B10" s="45">
        <v>15</v>
      </c>
      <c r="C10" s="46">
        <v>14</v>
      </c>
      <c r="D10" s="46">
        <v>15</v>
      </c>
      <c r="E10" s="46">
        <v>53</v>
      </c>
      <c r="F10" s="46">
        <v>70</v>
      </c>
      <c r="G10" s="46">
        <v>0</v>
      </c>
      <c r="H10" s="46">
        <v>0</v>
      </c>
      <c r="I10" s="46">
        <v>0</v>
      </c>
      <c r="J10" s="46">
        <v>70</v>
      </c>
      <c r="K10" s="46">
        <v>0</v>
      </c>
      <c r="L10" s="46">
        <v>100</v>
      </c>
      <c r="M10" s="46" t="s">
        <v>18</v>
      </c>
      <c r="N10" s="47">
        <v>39</v>
      </c>
      <c r="O10" s="48">
        <v>0</v>
      </c>
      <c r="P10" s="46">
        <v>15</v>
      </c>
      <c r="Q10" s="46">
        <v>0</v>
      </c>
      <c r="R10" s="49">
        <v>30</v>
      </c>
      <c r="S10" s="92"/>
    </row>
    <row r="11" spans="1:19" x14ac:dyDescent="0.25">
      <c r="A11" s="97" t="s">
        <v>20</v>
      </c>
      <c r="B11" s="98">
        <f>(B5+B6+B7+B8+B9+B10)</f>
        <v>1485</v>
      </c>
      <c r="C11" s="98">
        <f t="shared" ref="C11:N11" si="0">(C5+C6+C7+C8+C9+C10)/6</f>
        <v>21.333333333333332</v>
      </c>
      <c r="D11" s="98">
        <f t="shared" si="0"/>
        <v>15</v>
      </c>
      <c r="E11" s="98">
        <f t="shared" si="0"/>
        <v>53</v>
      </c>
      <c r="F11" s="98">
        <f t="shared" si="0"/>
        <v>57.833333333333336</v>
      </c>
      <c r="G11" s="98">
        <f t="shared" si="0"/>
        <v>51.166666666666664</v>
      </c>
      <c r="H11" s="98">
        <f t="shared" si="0"/>
        <v>33.166666666666664</v>
      </c>
      <c r="I11" s="98">
        <f t="shared" si="0"/>
        <v>3.1999999999999997</v>
      </c>
      <c r="J11" s="98">
        <f t="shared" si="0"/>
        <v>45</v>
      </c>
      <c r="K11" s="99">
        <f t="shared" si="0"/>
        <v>8.3333333333333329E-2</v>
      </c>
      <c r="L11" s="98">
        <f t="shared" si="0"/>
        <v>100</v>
      </c>
      <c r="M11" s="98" t="e">
        <f t="shared" si="0"/>
        <v>#VALUE!</v>
      </c>
      <c r="N11" s="98">
        <f t="shared" si="0"/>
        <v>43.5</v>
      </c>
      <c r="O11" s="98">
        <f>(O5+O6+O7+O8+O9+O10)/4</f>
        <v>2.5</v>
      </c>
      <c r="P11" s="98">
        <f>(P5+P6+P7+P8+P9+P10)/6</f>
        <v>15</v>
      </c>
      <c r="Q11" s="98">
        <f>(Q5+Q6+Q7+Q8+Q9+Q10)/6</f>
        <v>0</v>
      </c>
      <c r="R11" s="98">
        <f>(R5+R6+R7+R8+R9+R10)/6</f>
        <v>30</v>
      </c>
      <c r="S11" s="51"/>
    </row>
    <row r="12" spans="1:19" ht="30.75" hidden="1" customHeight="1" x14ac:dyDescent="0.25"/>
    <row r="13" spans="1:19" hidden="1" x14ac:dyDescent="0.25"/>
    <row r="14" spans="1:19" ht="24" hidden="1" thickBot="1" x14ac:dyDescent="0.4">
      <c r="A14" s="52" t="s">
        <v>29</v>
      </c>
      <c r="C14" s="54"/>
      <c r="D14" s="54"/>
      <c r="E14" s="54"/>
      <c r="F14" s="54"/>
      <c r="G14" s="54"/>
      <c r="H14" s="54"/>
      <c r="I14" s="54"/>
      <c r="J14" s="54"/>
      <c r="K14" s="119" t="s">
        <v>29</v>
      </c>
      <c r="L14" s="119"/>
      <c r="M14" s="54"/>
      <c r="N14" s="54"/>
      <c r="O14" s="54"/>
    </row>
    <row r="15" spans="1:19" ht="16.5" hidden="1" thickBot="1" x14ac:dyDescent="0.3">
      <c r="A15" s="107" t="s">
        <v>0</v>
      </c>
      <c r="B15" s="108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10" t="s">
        <v>1</v>
      </c>
      <c r="P15" s="111"/>
      <c r="Q15" s="111"/>
      <c r="R15" s="112"/>
    </row>
    <row r="16" spans="1:19" ht="39" hidden="1" customHeight="1" thickBot="1" x14ac:dyDescent="0.3">
      <c r="A16" s="1"/>
      <c r="B16" s="2" t="s">
        <v>2</v>
      </c>
      <c r="C16" s="113" t="s">
        <v>3</v>
      </c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5"/>
      <c r="O16" s="3" t="s">
        <v>2</v>
      </c>
      <c r="P16" s="116" t="s">
        <v>3</v>
      </c>
      <c r="Q16" s="117"/>
      <c r="R16" s="118"/>
    </row>
    <row r="17" spans="1:19" ht="129.75" hidden="1" customHeight="1" thickBot="1" x14ac:dyDescent="0.3">
      <c r="A17" s="4"/>
      <c r="B17" s="5" t="s">
        <v>4</v>
      </c>
      <c r="C17" s="6" t="s">
        <v>5</v>
      </c>
      <c r="D17" s="7" t="s">
        <v>6</v>
      </c>
      <c r="E17" s="7" t="s">
        <v>7</v>
      </c>
      <c r="F17" s="8" t="s">
        <v>8</v>
      </c>
      <c r="G17" s="9" t="s">
        <v>9</v>
      </c>
      <c r="H17" s="105" t="s">
        <v>10</v>
      </c>
      <c r="I17" s="106"/>
      <c r="J17" s="9" t="s">
        <v>11</v>
      </c>
      <c r="K17" s="9" t="s">
        <v>12</v>
      </c>
      <c r="L17" s="9" t="s">
        <v>13</v>
      </c>
      <c r="M17" s="9" t="s">
        <v>14</v>
      </c>
      <c r="N17" s="10" t="s">
        <v>15</v>
      </c>
      <c r="O17" s="11" t="s">
        <v>4</v>
      </c>
      <c r="P17" s="12" t="s">
        <v>16</v>
      </c>
      <c r="Q17" s="12" t="s">
        <v>12</v>
      </c>
      <c r="R17" s="13" t="s">
        <v>17</v>
      </c>
      <c r="S17" s="91"/>
    </row>
    <row r="18" spans="1:19" hidden="1" x14ac:dyDescent="0.25">
      <c r="A18" s="14" t="s">
        <v>25</v>
      </c>
      <c r="B18" s="15">
        <v>406</v>
      </c>
      <c r="C18" s="16">
        <v>25.3</v>
      </c>
      <c r="D18" s="16">
        <v>33.799999999999997</v>
      </c>
      <c r="E18" s="16">
        <v>53</v>
      </c>
      <c r="F18" s="16">
        <v>35</v>
      </c>
      <c r="G18" s="16">
        <v>66</v>
      </c>
      <c r="H18" s="16">
        <v>44.5</v>
      </c>
      <c r="I18" s="16">
        <v>3.9</v>
      </c>
      <c r="J18" s="16">
        <v>50</v>
      </c>
      <c r="K18" s="16">
        <v>0</v>
      </c>
      <c r="L18" s="16">
        <v>100</v>
      </c>
      <c r="M18" s="16" t="s">
        <v>18</v>
      </c>
      <c r="N18" s="17">
        <v>69.400000000000006</v>
      </c>
      <c r="O18" s="15">
        <v>0</v>
      </c>
      <c r="P18" s="16">
        <v>0</v>
      </c>
      <c r="Q18" s="16">
        <v>0</v>
      </c>
      <c r="R18" s="18">
        <v>0</v>
      </c>
      <c r="S18" s="92"/>
    </row>
    <row r="19" spans="1:19" hidden="1" x14ac:dyDescent="0.25">
      <c r="A19" s="24" t="s">
        <v>24</v>
      </c>
      <c r="B19" s="25">
        <v>385</v>
      </c>
      <c r="C19" s="26">
        <v>24</v>
      </c>
      <c r="D19" s="26">
        <v>24</v>
      </c>
      <c r="E19" s="26">
        <v>53</v>
      </c>
      <c r="F19" s="26">
        <v>22</v>
      </c>
      <c r="G19" s="26">
        <v>61</v>
      </c>
      <c r="H19" s="26">
        <v>39.799999999999997</v>
      </c>
      <c r="I19" s="26">
        <v>3.7</v>
      </c>
      <c r="J19" s="26">
        <v>55</v>
      </c>
      <c r="K19" s="26">
        <v>0</v>
      </c>
      <c r="L19" s="26">
        <v>100</v>
      </c>
      <c r="M19" s="26" t="s">
        <v>18</v>
      </c>
      <c r="N19" s="27">
        <v>48.2</v>
      </c>
      <c r="O19" s="101">
        <v>0</v>
      </c>
      <c r="P19" s="26">
        <v>0</v>
      </c>
      <c r="Q19" s="26">
        <v>0</v>
      </c>
      <c r="R19" s="28">
        <v>0</v>
      </c>
      <c r="S19" s="92"/>
    </row>
    <row r="20" spans="1:19" hidden="1" x14ac:dyDescent="0.25">
      <c r="A20" s="29" t="s">
        <v>26</v>
      </c>
      <c r="B20" s="30">
        <v>277</v>
      </c>
      <c r="C20" s="31">
        <v>23.1</v>
      </c>
      <c r="D20" s="31">
        <v>19</v>
      </c>
      <c r="E20" s="31">
        <v>53</v>
      </c>
      <c r="F20" s="31">
        <v>70</v>
      </c>
      <c r="G20" s="31">
        <v>59</v>
      </c>
      <c r="H20" s="31">
        <v>43.5</v>
      </c>
      <c r="I20" s="31">
        <v>4.0999999999999996</v>
      </c>
      <c r="J20" s="31">
        <v>24</v>
      </c>
      <c r="K20" s="31">
        <v>0.3</v>
      </c>
      <c r="L20" s="31">
        <v>100</v>
      </c>
      <c r="M20" s="31" t="s">
        <v>18</v>
      </c>
      <c r="N20" s="32">
        <v>49</v>
      </c>
      <c r="O20" s="30">
        <v>0</v>
      </c>
      <c r="P20" s="31">
        <v>0</v>
      </c>
      <c r="Q20" s="31">
        <v>0</v>
      </c>
      <c r="R20" s="33">
        <v>0</v>
      </c>
      <c r="S20" s="92"/>
    </row>
    <row r="21" spans="1:19" hidden="1" x14ac:dyDescent="0.25">
      <c r="A21" s="34" t="s">
        <v>23</v>
      </c>
      <c r="B21" s="35">
        <v>135</v>
      </c>
      <c r="C21" s="36">
        <v>17</v>
      </c>
      <c r="D21" s="36">
        <v>15</v>
      </c>
      <c r="E21" s="36">
        <v>53</v>
      </c>
      <c r="F21" s="36">
        <v>35</v>
      </c>
      <c r="G21" s="36">
        <v>62</v>
      </c>
      <c r="H21" s="36">
        <v>36.4</v>
      </c>
      <c r="I21" s="36">
        <v>3.9</v>
      </c>
      <c r="J21" s="36">
        <v>26</v>
      </c>
      <c r="K21" s="36">
        <v>0</v>
      </c>
      <c r="L21" s="36">
        <v>100</v>
      </c>
      <c r="M21" s="36" t="s">
        <v>18</v>
      </c>
      <c r="N21" s="37">
        <v>48</v>
      </c>
      <c r="O21" s="35">
        <v>0</v>
      </c>
      <c r="P21" s="36">
        <v>0</v>
      </c>
      <c r="Q21" s="36">
        <v>0</v>
      </c>
      <c r="R21" s="38">
        <v>0</v>
      </c>
      <c r="S21" s="92"/>
    </row>
    <row r="22" spans="1:19" hidden="1" x14ac:dyDescent="0.25">
      <c r="A22" s="39" t="s">
        <v>22</v>
      </c>
      <c r="B22" s="40">
        <v>268</v>
      </c>
      <c r="C22" s="41">
        <v>24</v>
      </c>
      <c r="D22" s="41">
        <v>22</v>
      </c>
      <c r="E22" s="41">
        <v>53</v>
      </c>
      <c r="F22" s="41">
        <v>36</v>
      </c>
      <c r="G22" s="41">
        <v>59</v>
      </c>
      <c r="H22" s="41">
        <v>34.799999999999997</v>
      </c>
      <c r="I22" s="41">
        <v>3.6</v>
      </c>
      <c r="J22" s="41">
        <v>45</v>
      </c>
      <c r="K22" s="41">
        <v>0</v>
      </c>
      <c r="L22" s="41">
        <v>100</v>
      </c>
      <c r="M22" s="41" t="s">
        <v>18</v>
      </c>
      <c r="N22" s="42">
        <v>52.7</v>
      </c>
      <c r="O22" s="40">
        <v>0</v>
      </c>
      <c r="P22" s="41">
        <v>0</v>
      </c>
      <c r="Q22" s="41">
        <v>0</v>
      </c>
      <c r="R22" s="43">
        <v>0</v>
      </c>
      <c r="S22" s="92"/>
    </row>
    <row r="23" spans="1:19" ht="15.75" hidden="1" thickBot="1" x14ac:dyDescent="0.3">
      <c r="A23" s="44" t="s">
        <v>21</v>
      </c>
      <c r="B23" s="45">
        <v>16</v>
      </c>
      <c r="C23" s="46">
        <v>16</v>
      </c>
      <c r="D23" s="46">
        <v>5.5</v>
      </c>
      <c r="E23" s="46">
        <v>53</v>
      </c>
      <c r="F23" s="46">
        <v>100</v>
      </c>
      <c r="G23" s="46">
        <v>0</v>
      </c>
      <c r="H23" s="46">
        <v>0</v>
      </c>
      <c r="I23" s="46">
        <v>0</v>
      </c>
      <c r="J23" s="46">
        <v>70</v>
      </c>
      <c r="K23" s="46">
        <v>0</v>
      </c>
      <c r="L23" s="46">
        <v>100</v>
      </c>
      <c r="M23" s="46" t="s">
        <v>18</v>
      </c>
      <c r="N23" s="47">
        <v>45.4</v>
      </c>
      <c r="O23" s="48">
        <v>0</v>
      </c>
      <c r="P23" s="46">
        <v>0</v>
      </c>
      <c r="Q23" s="46">
        <v>0</v>
      </c>
      <c r="R23" s="49">
        <v>0</v>
      </c>
      <c r="S23" s="92"/>
    </row>
    <row r="24" spans="1:19" hidden="1" x14ac:dyDescent="0.25">
      <c r="A24" s="97" t="s">
        <v>20</v>
      </c>
      <c r="B24" s="98">
        <f>(B18+B19+B20+B21+B22+B23)</f>
        <v>1487</v>
      </c>
      <c r="C24" s="98">
        <f t="shared" ref="C24:N24" si="1">(C18+C19+C20+C21+C22+C23)/6</f>
        <v>21.566666666666666</v>
      </c>
      <c r="D24" s="98">
        <f t="shared" si="1"/>
        <v>19.883333333333333</v>
      </c>
      <c r="E24" s="98">
        <f t="shared" si="1"/>
        <v>53</v>
      </c>
      <c r="F24" s="98">
        <f t="shared" si="1"/>
        <v>49.666666666666664</v>
      </c>
      <c r="G24" s="98">
        <f t="shared" si="1"/>
        <v>51.166666666666664</v>
      </c>
      <c r="H24" s="98">
        <f t="shared" si="1"/>
        <v>33.166666666666664</v>
      </c>
      <c r="I24" s="98">
        <f t="shared" si="1"/>
        <v>3.1999999999999997</v>
      </c>
      <c r="J24" s="98">
        <f t="shared" si="1"/>
        <v>45</v>
      </c>
      <c r="K24" s="99">
        <f t="shared" si="1"/>
        <v>4.9999999999999996E-2</v>
      </c>
      <c r="L24" s="98">
        <f t="shared" si="1"/>
        <v>100</v>
      </c>
      <c r="M24" s="98" t="e">
        <f t="shared" si="1"/>
        <v>#VALUE!</v>
      </c>
      <c r="N24" s="98">
        <f t="shared" si="1"/>
        <v>52.116666666666667</v>
      </c>
      <c r="O24" s="98">
        <f>(O18+O19+O20+O21+O22+O23)/4</f>
        <v>0</v>
      </c>
      <c r="P24" s="98">
        <f>(P18+P19+P20+P21+P22+P23)/6</f>
        <v>0</v>
      </c>
      <c r="Q24" s="98">
        <f>(Q18+Q19+Q20+Q21+Q22+Q23)/6</f>
        <v>0</v>
      </c>
      <c r="R24" s="98">
        <f>(R18+R19+R20+R21+R22+R23)/6</f>
        <v>0</v>
      </c>
      <c r="S24" s="51"/>
    </row>
    <row r="25" spans="1:19" hidden="1" x14ac:dyDescent="0.25"/>
    <row r="26" spans="1:19" hidden="1" x14ac:dyDescent="0.25"/>
    <row r="27" spans="1:19" ht="15.75" hidden="1" customHeight="1" x14ac:dyDescent="0.25"/>
    <row r="28" spans="1:19" ht="24" hidden="1" thickBot="1" x14ac:dyDescent="0.4">
      <c r="A28" s="52" t="s">
        <v>61</v>
      </c>
      <c r="C28" s="54"/>
      <c r="D28" s="54"/>
      <c r="E28" s="54"/>
      <c r="F28" s="54"/>
      <c r="G28" s="54"/>
      <c r="H28" s="54"/>
      <c r="I28" s="54"/>
      <c r="J28" s="54"/>
      <c r="K28" s="119"/>
      <c r="L28" s="119"/>
      <c r="M28" s="54"/>
      <c r="N28" s="54"/>
      <c r="O28" s="54"/>
    </row>
    <row r="29" spans="1:19" ht="16.5" hidden="1" thickBot="1" x14ac:dyDescent="0.3">
      <c r="A29" s="107" t="s">
        <v>0</v>
      </c>
      <c r="B29" s="108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10" t="s">
        <v>1</v>
      </c>
      <c r="P29" s="111"/>
      <c r="Q29" s="111"/>
      <c r="R29" s="112"/>
    </row>
    <row r="30" spans="1:19" ht="39" hidden="1" thickBot="1" x14ac:dyDescent="0.3">
      <c r="A30" s="1"/>
      <c r="B30" s="2" t="s">
        <v>2</v>
      </c>
      <c r="C30" s="113" t="s">
        <v>3</v>
      </c>
      <c r="D30" s="114"/>
      <c r="E30" s="114"/>
      <c r="F30" s="114"/>
      <c r="G30" s="114"/>
      <c r="H30" s="114"/>
      <c r="I30" s="114"/>
      <c r="J30" s="114"/>
      <c r="K30" s="114"/>
      <c r="L30" s="114"/>
      <c r="M30" s="114"/>
      <c r="N30" s="115"/>
      <c r="O30" s="3" t="s">
        <v>2</v>
      </c>
      <c r="P30" s="116" t="s">
        <v>3</v>
      </c>
      <c r="Q30" s="117"/>
      <c r="R30" s="118"/>
    </row>
    <row r="31" spans="1:19" ht="113.25" hidden="1" customHeight="1" thickBot="1" x14ac:dyDescent="0.3">
      <c r="A31" s="4"/>
      <c r="B31" s="5" t="s">
        <v>4</v>
      </c>
      <c r="C31" s="6" t="s">
        <v>5</v>
      </c>
      <c r="D31" s="7" t="s">
        <v>6</v>
      </c>
      <c r="E31" s="7" t="s">
        <v>7</v>
      </c>
      <c r="F31" s="8" t="s">
        <v>8</v>
      </c>
      <c r="G31" s="9" t="s">
        <v>9</v>
      </c>
      <c r="H31" s="105" t="s">
        <v>10</v>
      </c>
      <c r="I31" s="106"/>
      <c r="J31" s="9" t="s">
        <v>11</v>
      </c>
      <c r="K31" s="9" t="s">
        <v>12</v>
      </c>
      <c r="L31" s="9" t="s">
        <v>13</v>
      </c>
      <c r="M31" s="9" t="s">
        <v>14</v>
      </c>
      <c r="N31" s="10" t="s">
        <v>15</v>
      </c>
      <c r="O31" s="11" t="s">
        <v>4</v>
      </c>
      <c r="P31" s="12" t="s">
        <v>16</v>
      </c>
      <c r="Q31" s="12" t="s">
        <v>12</v>
      </c>
      <c r="R31" s="13" t="s">
        <v>17</v>
      </c>
    </row>
    <row r="32" spans="1:19" hidden="1" x14ac:dyDescent="0.25">
      <c r="A32" s="14" t="s">
        <v>25</v>
      </c>
      <c r="B32" s="15">
        <v>405</v>
      </c>
      <c r="C32" s="16">
        <v>25.3</v>
      </c>
      <c r="D32" s="16">
        <v>33.799999999999997</v>
      </c>
      <c r="E32" s="16"/>
      <c r="F32" s="16">
        <v>35</v>
      </c>
      <c r="G32" s="16"/>
      <c r="H32" s="16"/>
      <c r="I32" s="16"/>
      <c r="J32" s="16"/>
      <c r="K32" s="16">
        <v>1</v>
      </c>
      <c r="L32" s="16">
        <v>100</v>
      </c>
      <c r="M32" s="16" t="s">
        <v>18</v>
      </c>
      <c r="N32" s="17">
        <v>71.3</v>
      </c>
      <c r="O32" s="15">
        <v>0</v>
      </c>
      <c r="P32" s="16">
        <v>0</v>
      </c>
      <c r="Q32" s="16">
        <v>0</v>
      </c>
      <c r="R32" s="18">
        <v>0</v>
      </c>
    </row>
    <row r="33" spans="1:18" hidden="1" x14ac:dyDescent="0.25">
      <c r="A33" s="24" t="s">
        <v>24</v>
      </c>
      <c r="B33" s="25">
        <v>379</v>
      </c>
      <c r="C33" s="26">
        <v>24</v>
      </c>
      <c r="D33" s="26">
        <v>24</v>
      </c>
      <c r="E33" s="26"/>
      <c r="F33" s="26">
        <v>22</v>
      </c>
      <c r="G33" s="26"/>
      <c r="H33" s="26"/>
      <c r="I33" s="26"/>
      <c r="J33" s="26"/>
      <c r="K33" s="26">
        <v>0.8</v>
      </c>
      <c r="L33" s="26">
        <v>100</v>
      </c>
      <c r="M33" s="26" t="s">
        <v>18</v>
      </c>
      <c r="N33" s="27">
        <v>49.6</v>
      </c>
      <c r="O33" s="101">
        <v>0</v>
      </c>
      <c r="P33" s="26">
        <v>0</v>
      </c>
      <c r="Q33" s="26">
        <v>0</v>
      </c>
      <c r="R33" s="28">
        <v>0</v>
      </c>
    </row>
    <row r="34" spans="1:18" hidden="1" x14ac:dyDescent="0.25">
      <c r="A34" s="29" t="s">
        <v>26</v>
      </c>
      <c r="B34" s="30">
        <v>267</v>
      </c>
      <c r="C34" s="31">
        <v>23.1</v>
      </c>
      <c r="D34" s="31">
        <v>19</v>
      </c>
      <c r="E34" s="31"/>
      <c r="F34" s="31">
        <v>70</v>
      </c>
      <c r="G34" s="31"/>
      <c r="H34" s="31"/>
      <c r="I34" s="31"/>
      <c r="J34" s="31"/>
      <c r="K34" s="31">
        <v>0</v>
      </c>
      <c r="L34" s="31">
        <v>100</v>
      </c>
      <c r="M34" s="31" t="s">
        <v>18</v>
      </c>
      <c r="N34" s="32">
        <v>43</v>
      </c>
      <c r="O34" s="30">
        <v>0</v>
      </c>
      <c r="P34" s="31">
        <v>0</v>
      </c>
      <c r="Q34" s="31">
        <v>0</v>
      </c>
      <c r="R34" s="33">
        <v>0</v>
      </c>
    </row>
    <row r="35" spans="1:18" hidden="1" x14ac:dyDescent="0.25">
      <c r="A35" s="34" t="s">
        <v>23</v>
      </c>
      <c r="B35" s="35">
        <v>135</v>
      </c>
      <c r="C35" s="36">
        <v>17</v>
      </c>
      <c r="D35" s="36">
        <v>15</v>
      </c>
      <c r="E35" s="36"/>
      <c r="F35" s="36">
        <v>35</v>
      </c>
      <c r="G35" s="36"/>
      <c r="H35" s="36"/>
      <c r="I35" s="36"/>
      <c r="J35" s="36"/>
      <c r="K35" s="36">
        <v>3</v>
      </c>
      <c r="L35" s="36">
        <v>100</v>
      </c>
      <c r="M35" s="36" t="s">
        <v>18</v>
      </c>
      <c r="N35" s="37">
        <v>45.5</v>
      </c>
      <c r="O35" s="35">
        <v>0</v>
      </c>
      <c r="P35" s="36">
        <v>0</v>
      </c>
      <c r="Q35" s="36">
        <v>0</v>
      </c>
      <c r="R35" s="38">
        <v>0</v>
      </c>
    </row>
    <row r="36" spans="1:18" hidden="1" x14ac:dyDescent="0.25">
      <c r="A36" s="39" t="s">
        <v>22</v>
      </c>
      <c r="B36" s="40">
        <v>268</v>
      </c>
      <c r="C36" s="41">
        <v>24</v>
      </c>
      <c r="D36" s="41">
        <v>21</v>
      </c>
      <c r="E36" s="41"/>
      <c r="F36" s="41">
        <v>36</v>
      </c>
      <c r="G36" s="41"/>
      <c r="H36" s="41"/>
      <c r="I36" s="41"/>
      <c r="J36" s="41"/>
      <c r="K36" s="41">
        <v>0</v>
      </c>
      <c r="L36" s="41">
        <v>100</v>
      </c>
      <c r="M36" s="41" t="s">
        <v>18</v>
      </c>
      <c r="N36" s="42">
        <v>41</v>
      </c>
      <c r="O36" s="40">
        <v>0</v>
      </c>
      <c r="P36" s="41">
        <v>0</v>
      </c>
      <c r="Q36" s="41">
        <v>0</v>
      </c>
      <c r="R36" s="43">
        <v>0</v>
      </c>
    </row>
    <row r="37" spans="1:18" ht="15.75" hidden="1" thickBot="1" x14ac:dyDescent="0.3">
      <c r="A37" s="44" t="s">
        <v>21</v>
      </c>
      <c r="B37" s="45">
        <v>16</v>
      </c>
      <c r="C37" s="46">
        <v>16</v>
      </c>
      <c r="D37" s="46">
        <v>5.5</v>
      </c>
      <c r="E37" s="46"/>
      <c r="F37" s="46">
        <v>100</v>
      </c>
      <c r="G37" s="46"/>
      <c r="H37" s="46"/>
      <c r="I37" s="46"/>
      <c r="J37" s="46"/>
      <c r="K37" s="46">
        <v>1</v>
      </c>
      <c r="L37" s="46">
        <v>100</v>
      </c>
      <c r="M37" s="46" t="s">
        <v>18</v>
      </c>
      <c r="N37" s="47">
        <v>36.299999999999997</v>
      </c>
      <c r="O37" s="48">
        <v>0</v>
      </c>
      <c r="P37" s="46">
        <v>0</v>
      </c>
      <c r="Q37" s="46">
        <v>0</v>
      </c>
      <c r="R37" s="49">
        <v>0</v>
      </c>
    </row>
    <row r="38" spans="1:18" hidden="1" x14ac:dyDescent="0.25">
      <c r="A38" s="97" t="s">
        <v>20</v>
      </c>
      <c r="B38" s="98">
        <f>(B32+B33+B34+B35+B36+B37)</f>
        <v>1470</v>
      </c>
      <c r="C38" s="98">
        <f t="shared" ref="C38:N38" si="2">(C32+C33+C34+C35+C36+C37)/6</f>
        <v>21.566666666666666</v>
      </c>
      <c r="D38" s="98">
        <f t="shared" si="2"/>
        <v>19.716666666666665</v>
      </c>
      <c r="E38" s="98">
        <f t="shared" si="2"/>
        <v>0</v>
      </c>
      <c r="F38" s="98">
        <f t="shared" si="2"/>
        <v>49.666666666666664</v>
      </c>
      <c r="G38" s="98">
        <f t="shared" si="2"/>
        <v>0</v>
      </c>
      <c r="H38" s="98">
        <f t="shared" si="2"/>
        <v>0</v>
      </c>
      <c r="I38" s="98">
        <f t="shared" si="2"/>
        <v>0</v>
      </c>
      <c r="J38" s="98">
        <f t="shared" si="2"/>
        <v>0</v>
      </c>
      <c r="K38" s="99">
        <f t="shared" si="2"/>
        <v>0.96666666666666667</v>
      </c>
      <c r="L38" s="98">
        <f t="shared" si="2"/>
        <v>100</v>
      </c>
      <c r="M38" s="98" t="e">
        <f t="shared" si="2"/>
        <v>#VALUE!</v>
      </c>
      <c r="N38" s="98">
        <f t="shared" si="2"/>
        <v>47.783333333333331</v>
      </c>
      <c r="O38" s="98">
        <f>(O32+O33+O34+O35+O36+O37)/4</f>
        <v>0</v>
      </c>
      <c r="P38" s="98">
        <f>(P32+P33+P34+P35+P36+P37)/6</f>
        <v>0</v>
      </c>
      <c r="Q38" s="98">
        <f>(Q32+Q33+Q34+Q35+Q36+Q37)/6</f>
        <v>0</v>
      </c>
      <c r="R38" s="98">
        <f>(R32+R33+R34+R35+R36+R37)/6</f>
        <v>0</v>
      </c>
    </row>
    <row r="45" spans="1:18" ht="24" thickBot="1" x14ac:dyDescent="0.4">
      <c r="A45" s="131" t="s">
        <v>64</v>
      </c>
      <c r="C45" s="54"/>
      <c r="D45" s="132">
        <v>2017</v>
      </c>
      <c r="E45" s="54"/>
      <c r="F45" s="54"/>
      <c r="G45" s="54"/>
      <c r="H45" s="54"/>
      <c r="I45" s="54"/>
      <c r="J45" s="54"/>
      <c r="K45" s="119"/>
      <c r="L45" s="119"/>
      <c r="M45" s="54"/>
      <c r="N45" s="54"/>
      <c r="O45" s="54"/>
    </row>
    <row r="46" spans="1:18" ht="16.5" thickBot="1" x14ac:dyDescent="0.3">
      <c r="A46" s="107" t="s">
        <v>0</v>
      </c>
      <c r="B46" s="108"/>
      <c r="C46" s="109"/>
      <c r="D46" s="109"/>
      <c r="E46" s="109"/>
      <c r="F46" s="109"/>
      <c r="G46" s="109"/>
      <c r="H46" s="109"/>
      <c r="I46" s="109"/>
      <c r="J46" s="109"/>
      <c r="K46" s="109"/>
      <c r="L46" s="109"/>
      <c r="M46" s="109"/>
      <c r="N46" s="109"/>
      <c r="O46" s="110" t="s">
        <v>1</v>
      </c>
      <c r="P46" s="111"/>
      <c r="Q46" s="111"/>
      <c r="R46" s="112"/>
    </row>
    <row r="47" spans="1:18" ht="39" thickBot="1" x14ac:dyDescent="0.3">
      <c r="A47" s="1"/>
      <c r="B47" s="2" t="s">
        <v>2</v>
      </c>
      <c r="C47" s="113" t="s">
        <v>3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4"/>
      <c r="N47" s="115"/>
      <c r="O47" s="3" t="s">
        <v>2</v>
      </c>
      <c r="P47" s="116" t="s">
        <v>3</v>
      </c>
      <c r="Q47" s="117"/>
      <c r="R47" s="118"/>
    </row>
    <row r="48" spans="1:18" ht="114" customHeight="1" thickBot="1" x14ac:dyDescent="0.3">
      <c r="A48" s="4"/>
      <c r="B48" s="5" t="s">
        <v>4</v>
      </c>
      <c r="C48" s="6" t="s">
        <v>5</v>
      </c>
      <c r="D48" s="7" t="s">
        <v>6</v>
      </c>
      <c r="E48" s="7" t="s">
        <v>7</v>
      </c>
      <c r="F48" s="8" t="s">
        <v>8</v>
      </c>
      <c r="G48" s="9" t="s">
        <v>9</v>
      </c>
      <c r="H48" s="105" t="s">
        <v>10</v>
      </c>
      <c r="I48" s="106"/>
      <c r="J48" s="9" t="s">
        <v>11</v>
      </c>
      <c r="K48" s="9" t="s">
        <v>12</v>
      </c>
      <c r="L48" s="9" t="s">
        <v>13</v>
      </c>
      <c r="M48" s="9" t="s">
        <v>14</v>
      </c>
      <c r="N48" s="10" t="s">
        <v>15</v>
      </c>
      <c r="O48" s="11" t="s">
        <v>4</v>
      </c>
      <c r="P48" s="12" t="s">
        <v>16</v>
      </c>
      <c r="Q48" s="12" t="s">
        <v>12</v>
      </c>
      <c r="R48" s="13" t="s">
        <v>17</v>
      </c>
    </row>
    <row r="49" spans="1:18" x14ac:dyDescent="0.25">
      <c r="A49" s="14" t="s">
        <v>25</v>
      </c>
      <c r="B49" s="15">
        <v>418</v>
      </c>
      <c r="C49" s="16">
        <v>26.12</v>
      </c>
      <c r="D49" s="16">
        <v>34.799999999999997</v>
      </c>
      <c r="E49" s="16"/>
      <c r="F49" s="16">
        <v>35</v>
      </c>
      <c r="G49" s="16"/>
      <c r="H49" s="16"/>
      <c r="I49" s="16"/>
      <c r="J49" s="16"/>
      <c r="K49" s="16">
        <v>0.2</v>
      </c>
      <c r="L49" s="16">
        <v>100</v>
      </c>
      <c r="M49" s="16" t="s">
        <v>18</v>
      </c>
      <c r="N49" s="17">
        <v>71.3</v>
      </c>
      <c r="O49" s="15">
        <v>0</v>
      </c>
      <c r="P49" s="16">
        <v>0</v>
      </c>
      <c r="Q49" s="16">
        <v>0</v>
      </c>
      <c r="R49" s="18">
        <v>0</v>
      </c>
    </row>
    <row r="50" spans="1:18" x14ac:dyDescent="0.25">
      <c r="A50" s="24" t="s">
        <v>24</v>
      </c>
      <c r="B50" s="25">
        <v>364</v>
      </c>
      <c r="C50" s="26">
        <v>23</v>
      </c>
      <c r="D50" s="26">
        <v>23</v>
      </c>
      <c r="E50" s="26"/>
      <c r="F50" s="26">
        <v>40</v>
      </c>
      <c r="G50" s="26"/>
      <c r="H50" s="26"/>
      <c r="I50" s="26"/>
      <c r="J50" s="26"/>
      <c r="K50" s="26">
        <v>0.8</v>
      </c>
      <c r="L50" s="26">
        <v>100</v>
      </c>
      <c r="M50" s="26" t="s">
        <v>18</v>
      </c>
      <c r="N50" s="27">
        <v>49.6</v>
      </c>
      <c r="O50" s="101">
        <v>0</v>
      </c>
      <c r="P50" s="26">
        <v>0</v>
      </c>
      <c r="Q50" s="26">
        <v>0</v>
      </c>
      <c r="R50" s="28">
        <v>0</v>
      </c>
    </row>
    <row r="51" spans="1:18" x14ac:dyDescent="0.25">
      <c r="A51" s="29" t="s">
        <v>26</v>
      </c>
      <c r="B51" s="30">
        <v>277</v>
      </c>
      <c r="C51" s="31">
        <v>23</v>
      </c>
      <c r="D51" s="31">
        <v>19</v>
      </c>
      <c r="E51" s="31"/>
      <c r="F51" s="31">
        <v>70</v>
      </c>
      <c r="G51" s="31"/>
      <c r="H51" s="31"/>
      <c r="I51" s="31"/>
      <c r="J51" s="31"/>
      <c r="K51" s="31">
        <v>0</v>
      </c>
      <c r="L51" s="31">
        <v>100</v>
      </c>
      <c r="M51" s="31" t="s">
        <v>18</v>
      </c>
      <c r="N51" s="32">
        <v>43</v>
      </c>
      <c r="O51" s="30">
        <v>0</v>
      </c>
      <c r="P51" s="31">
        <v>0</v>
      </c>
      <c r="Q51" s="31">
        <v>0</v>
      </c>
      <c r="R51" s="33">
        <v>0</v>
      </c>
    </row>
    <row r="52" spans="1:18" x14ac:dyDescent="0.25">
      <c r="A52" s="34" t="s">
        <v>23</v>
      </c>
      <c r="B52" s="35">
        <v>132</v>
      </c>
      <c r="C52" s="36">
        <v>17</v>
      </c>
      <c r="D52" s="36">
        <v>15</v>
      </c>
      <c r="E52" s="36"/>
      <c r="F52" s="36">
        <v>35</v>
      </c>
      <c r="G52" s="36"/>
      <c r="H52" s="36"/>
      <c r="I52" s="36"/>
      <c r="J52" s="36"/>
      <c r="K52" s="36">
        <v>3</v>
      </c>
      <c r="L52" s="36">
        <v>100</v>
      </c>
      <c r="M52" s="36" t="s">
        <v>18</v>
      </c>
      <c r="N52" s="37">
        <v>46.8</v>
      </c>
      <c r="O52" s="35">
        <v>0</v>
      </c>
      <c r="P52" s="36">
        <v>0</v>
      </c>
      <c r="Q52" s="36">
        <v>0</v>
      </c>
      <c r="R52" s="38">
        <v>0</v>
      </c>
    </row>
    <row r="53" spans="1:18" x14ac:dyDescent="0.25">
      <c r="A53" s="39" t="s">
        <v>22</v>
      </c>
      <c r="B53" s="40">
        <v>298</v>
      </c>
      <c r="C53" s="41">
        <v>25</v>
      </c>
      <c r="D53" s="41">
        <v>25</v>
      </c>
      <c r="E53" s="41"/>
      <c r="F53" s="41">
        <v>36</v>
      </c>
      <c r="G53" s="41"/>
      <c r="H53" s="41"/>
      <c r="I53" s="41"/>
      <c r="J53" s="41"/>
      <c r="K53" s="41">
        <v>0</v>
      </c>
      <c r="L53" s="41">
        <v>100</v>
      </c>
      <c r="M53" s="41" t="s">
        <v>18</v>
      </c>
      <c r="N53" s="42">
        <v>41</v>
      </c>
      <c r="O53" s="40">
        <v>0</v>
      </c>
      <c r="P53" s="41">
        <v>0</v>
      </c>
      <c r="Q53" s="41">
        <v>0</v>
      </c>
      <c r="R53" s="43">
        <v>0</v>
      </c>
    </row>
    <row r="54" spans="1:18" ht="15.75" thickBot="1" x14ac:dyDescent="0.3">
      <c r="A54" s="44" t="s">
        <v>21</v>
      </c>
      <c r="B54" s="45">
        <v>18</v>
      </c>
      <c r="C54" s="46">
        <v>18</v>
      </c>
      <c r="D54" s="46">
        <v>3.6</v>
      </c>
      <c r="E54" s="46"/>
      <c r="F54" s="46">
        <v>100</v>
      </c>
      <c r="G54" s="46"/>
      <c r="H54" s="46"/>
      <c r="I54" s="46"/>
      <c r="J54" s="46"/>
      <c r="K54" s="46">
        <v>0</v>
      </c>
      <c r="L54" s="46">
        <v>100</v>
      </c>
      <c r="M54" s="46" t="s">
        <v>18</v>
      </c>
      <c r="N54" s="47">
        <v>25</v>
      </c>
      <c r="O54" s="48">
        <v>0</v>
      </c>
      <c r="P54" s="46">
        <v>0</v>
      </c>
      <c r="Q54" s="46">
        <v>0</v>
      </c>
      <c r="R54" s="49">
        <v>0</v>
      </c>
    </row>
    <row r="55" spans="1:18" x14ac:dyDescent="0.25">
      <c r="A55" s="97" t="s">
        <v>20</v>
      </c>
      <c r="B55" s="98">
        <f>(B49+B50+B51+B52+B53+B54)</f>
        <v>1507</v>
      </c>
      <c r="C55" s="98">
        <f t="shared" ref="C55:N55" si="3">(C49+C50+C51+C52+C53+C54)/6</f>
        <v>22.02</v>
      </c>
      <c r="D55" s="98">
        <f t="shared" si="3"/>
        <v>20.066666666666666</v>
      </c>
      <c r="E55" s="98">
        <f t="shared" si="3"/>
        <v>0</v>
      </c>
      <c r="F55" s="98">
        <f t="shared" si="3"/>
        <v>52.666666666666664</v>
      </c>
      <c r="G55" s="98">
        <f t="shared" si="3"/>
        <v>0</v>
      </c>
      <c r="H55" s="98">
        <f t="shared" si="3"/>
        <v>0</v>
      </c>
      <c r="I55" s="98">
        <f t="shared" si="3"/>
        <v>0</v>
      </c>
      <c r="J55" s="98">
        <f t="shared" si="3"/>
        <v>0</v>
      </c>
      <c r="K55" s="99">
        <f t="shared" si="3"/>
        <v>0.66666666666666663</v>
      </c>
      <c r="L55" s="98">
        <f t="shared" si="3"/>
        <v>100</v>
      </c>
      <c r="M55" s="98" t="e">
        <f t="shared" si="3"/>
        <v>#VALUE!</v>
      </c>
      <c r="N55" s="98">
        <f t="shared" si="3"/>
        <v>46.116666666666667</v>
      </c>
      <c r="O55" s="98">
        <f>(O49+O50+O51+O52+O53+O54)/4</f>
        <v>0</v>
      </c>
      <c r="P55" s="98">
        <f>(P49+P50+P51+P52+P53+P54)/6</f>
        <v>0</v>
      </c>
      <c r="Q55" s="98">
        <f>(Q49+Q50+Q51+Q52+Q53+Q54)/6</f>
        <v>0</v>
      </c>
      <c r="R55" s="98">
        <f>(R49+R50+R51+R52+R53+R54)/6</f>
        <v>0</v>
      </c>
    </row>
  </sheetData>
  <mergeCells count="23">
    <mergeCell ref="H48:I48"/>
    <mergeCell ref="K45:L45"/>
    <mergeCell ref="A46:N46"/>
    <mergeCell ref="O46:R46"/>
    <mergeCell ref="C47:N47"/>
    <mergeCell ref="P47:R47"/>
    <mergeCell ref="H31:I31"/>
    <mergeCell ref="K28:L28"/>
    <mergeCell ref="A29:N29"/>
    <mergeCell ref="O29:R29"/>
    <mergeCell ref="C30:N30"/>
    <mergeCell ref="P30:R30"/>
    <mergeCell ref="H17:I17"/>
    <mergeCell ref="A2:N2"/>
    <mergeCell ref="O2:R2"/>
    <mergeCell ref="C3:N3"/>
    <mergeCell ref="P3:R3"/>
    <mergeCell ref="H4:I4"/>
    <mergeCell ref="K14:L14"/>
    <mergeCell ref="A15:N15"/>
    <mergeCell ref="O15:R15"/>
    <mergeCell ref="C16:N16"/>
    <mergeCell ref="P16:R16"/>
  </mergeCells>
  <pageMargins left="0.70866141732283472" right="0.70866141732283472" top="0.74803149606299213" bottom="0.74803149606299213" header="0.31496062992125984" footer="0.31496062992125984"/>
  <pageSetup paperSize="9" scale="35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Y52"/>
  <sheetViews>
    <sheetView topLeftCell="A12" workbookViewId="0">
      <selection activeCell="N40" sqref="N40"/>
    </sheetView>
  </sheetViews>
  <sheetFormatPr defaultRowHeight="15" x14ac:dyDescent="0.25"/>
  <cols>
    <col min="1" max="1" width="17.140625" customWidth="1"/>
    <col min="2" max="2" width="13.5703125" customWidth="1"/>
    <col min="3" max="3" width="12.42578125" customWidth="1"/>
    <col min="4" max="4" width="12.5703125" customWidth="1"/>
    <col min="5" max="5" width="11.7109375" customWidth="1"/>
    <col min="6" max="6" width="16.140625" customWidth="1"/>
    <col min="7" max="7" width="12.42578125" customWidth="1"/>
    <col min="8" max="8" width="12.7109375" customWidth="1"/>
    <col min="9" max="9" width="11.42578125" customWidth="1"/>
    <col min="10" max="10" width="13" customWidth="1"/>
    <col min="11" max="11" width="11.140625" customWidth="1"/>
    <col min="12" max="12" width="10.28515625" customWidth="1"/>
    <col min="13" max="13" width="11" customWidth="1"/>
    <col min="14" max="14" width="16.5703125" customWidth="1"/>
  </cols>
  <sheetData>
    <row r="1" spans="1:285" ht="23.25" customHeight="1" thickBot="1" x14ac:dyDescent="0.3">
      <c r="A1" s="74" t="s">
        <v>37</v>
      </c>
      <c r="B1" s="125" t="s">
        <v>0</v>
      </c>
      <c r="C1" s="125"/>
      <c r="D1" s="125"/>
      <c r="E1" s="125"/>
      <c r="F1" s="125"/>
      <c r="G1" s="125"/>
      <c r="H1" s="125"/>
      <c r="I1" s="125"/>
      <c r="J1" s="124" t="s">
        <v>1</v>
      </c>
      <c r="K1" s="124"/>
      <c r="L1" s="124"/>
      <c r="M1" s="124"/>
    </row>
    <row r="2" spans="1:285" ht="21" hidden="1" thickBot="1" x14ac:dyDescent="0.3">
      <c r="B2" s="122" t="s">
        <v>0</v>
      </c>
      <c r="C2" s="122"/>
      <c r="D2" s="122"/>
      <c r="E2" s="122"/>
      <c r="F2" s="122"/>
      <c r="G2" s="122"/>
      <c r="H2" s="122"/>
      <c r="I2" s="123"/>
      <c r="J2" s="110" t="s">
        <v>1</v>
      </c>
      <c r="K2" s="111"/>
      <c r="L2" s="111"/>
      <c r="M2" s="112"/>
    </row>
    <row r="3" spans="1:285" ht="75.75" customHeight="1" thickBot="1" x14ac:dyDescent="0.3">
      <c r="B3" s="2" t="s">
        <v>2</v>
      </c>
      <c r="C3" s="113" t="s">
        <v>3</v>
      </c>
      <c r="D3" s="114"/>
      <c r="E3" s="114"/>
      <c r="F3" s="114"/>
      <c r="G3" s="114"/>
      <c r="H3" s="114"/>
      <c r="I3" s="115"/>
      <c r="J3" s="3" t="s">
        <v>2</v>
      </c>
      <c r="K3" s="116" t="s">
        <v>3</v>
      </c>
      <c r="L3" s="117"/>
      <c r="M3" s="118"/>
    </row>
    <row r="4" spans="1:285" ht="133.5" customHeight="1" thickBot="1" x14ac:dyDescent="0.3">
      <c r="A4" s="50"/>
      <c r="B4" s="57" t="s">
        <v>30</v>
      </c>
      <c r="C4" s="58" t="s">
        <v>31</v>
      </c>
      <c r="D4" s="59" t="s">
        <v>6</v>
      </c>
      <c r="E4" s="60" t="s">
        <v>44</v>
      </c>
      <c r="F4" s="61" t="s">
        <v>47</v>
      </c>
      <c r="G4" s="61" t="s">
        <v>54</v>
      </c>
      <c r="H4" s="61" t="s">
        <v>53</v>
      </c>
      <c r="I4" s="62" t="s">
        <v>46</v>
      </c>
      <c r="J4" s="11" t="s">
        <v>48</v>
      </c>
      <c r="K4" s="12" t="s">
        <v>49</v>
      </c>
      <c r="L4" s="12" t="s">
        <v>52</v>
      </c>
      <c r="M4" s="13" t="s">
        <v>51</v>
      </c>
      <c r="N4" s="91"/>
    </row>
    <row r="5" spans="1:285" x14ac:dyDescent="0.25">
      <c r="A5" s="14" t="s">
        <v>35</v>
      </c>
      <c r="B5" s="15">
        <v>488</v>
      </c>
      <c r="C5" s="16">
        <v>25</v>
      </c>
      <c r="D5" s="16">
        <v>15</v>
      </c>
      <c r="E5" s="16">
        <v>45</v>
      </c>
      <c r="F5" s="16">
        <v>50</v>
      </c>
      <c r="G5" s="16">
        <v>0.1</v>
      </c>
      <c r="H5" s="16">
        <v>50</v>
      </c>
      <c r="I5" s="17">
        <v>57</v>
      </c>
      <c r="J5" s="15">
        <v>0</v>
      </c>
      <c r="K5" s="16">
        <v>15</v>
      </c>
      <c r="L5" s="16">
        <v>0</v>
      </c>
      <c r="M5" s="18">
        <v>30</v>
      </c>
      <c r="N5" s="92"/>
    </row>
    <row r="6" spans="1:285" x14ac:dyDescent="0.25">
      <c r="A6" s="24" t="s">
        <v>24</v>
      </c>
      <c r="B6" s="25">
        <v>456</v>
      </c>
      <c r="C6" s="26">
        <v>25</v>
      </c>
      <c r="D6" s="26">
        <v>15</v>
      </c>
      <c r="E6" s="26">
        <v>56</v>
      </c>
      <c r="F6" s="26">
        <v>55</v>
      </c>
      <c r="G6" s="26">
        <v>0.1</v>
      </c>
      <c r="H6" s="26">
        <v>70</v>
      </c>
      <c r="I6" s="27">
        <v>43</v>
      </c>
      <c r="J6" s="25">
        <v>2</v>
      </c>
      <c r="K6" s="26">
        <v>15</v>
      </c>
      <c r="L6" s="26">
        <v>0</v>
      </c>
      <c r="M6" s="28">
        <v>30</v>
      </c>
      <c r="N6" s="92"/>
    </row>
    <row r="7" spans="1:285" x14ac:dyDescent="0.25">
      <c r="A7" s="29" t="s">
        <v>34</v>
      </c>
      <c r="B7" s="30">
        <v>349</v>
      </c>
      <c r="C7" s="31">
        <v>25</v>
      </c>
      <c r="D7" s="31">
        <v>15</v>
      </c>
      <c r="E7" s="31">
        <v>66</v>
      </c>
      <c r="F7" s="31">
        <v>45</v>
      </c>
      <c r="G7" s="31">
        <v>0.1</v>
      </c>
      <c r="H7" s="31">
        <v>55</v>
      </c>
      <c r="I7" s="32">
        <v>39</v>
      </c>
      <c r="J7" s="30">
        <v>3</v>
      </c>
      <c r="K7" s="31">
        <v>15</v>
      </c>
      <c r="L7" s="31">
        <v>0</v>
      </c>
      <c r="M7" s="33">
        <v>30</v>
      </c>
      <c r="N7" s="92"/>
    </row>
    <row r="8" spans="1:285" s="72" customFormat="1" x14ac:dyDescent="0.25">
      <c r="A8" s="67" t="s">
        <v>33</v>
      </c>
      <c r="B8" s="68">
        <v>284</v>
      </c>
      <c r="C8" s="69">
        <v>25</v>
      </c>
      <c r="D8" s="69">
        <v>15</v>
      </c>
      <c r="E8" s="69">
        <v>65</v>
      </c>
      <c r="F8" s="69">
        <v>45</v>
      </c>
      <c r="G8" s="69">
        <v>0.1</v>
      </c>
      <c r="H8" s="69">
        <v>55</v>
      </c>
      <c r="I8" s="70">
        <v>45</v>
      </c>
      <c r="J8" s="68">
        <v>3</v>
      </c>
      <c r="K8" s="69">
        <v>15</v>
      </c>
      <c r="L8" s="69">
        <v>0</v>
      </c>
      <c r="M8" s="71">
        <v>30</v>
      </c>
      <c r="N8" s="92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AV8" s="53"/>
      <c r="AW8" s="53"/>
      <c r="AX8" s="53"/>
      <c r="AY8" s="53"/>
      <c r="AZ8" s="53"/>
      <c r="BA8" s="53"/>
      <c r="BB8" s="53"/>
      <c r="BC8" s="53"/>
      <c r="BD8" s="53"/>
      <c r="BE8" s="53"/>
      <c r="BF8" s="53"/>
      <c r="BG8" s="53"/>
      <c r="BH8" s="53"/>
      <c r="BI8" s="53"/>
      <c r="BJ8" s="53"/>
      <c r="BK8" s="53"/>
      <c r="BL8" s="53"/>
      <c r="BM8" s="53"/>
      <c r="BN8" s="53"/>
      <c r="BO8" s="53"/>
      <c r="BP8" s="53"/>
      <c r="BQ8" s="53"/>
      <c r="BR8" s="53"/>
      <c r="BS8" s="53"/>
      <c r="BT8" s="53"/>
      <c r="BU8" s="53"/>
      <c r="BV8" s="53"/>
      <c r="BW8" s="53"/>
      <c r="BX8" s="53"/>
      <c r="BY8" s="53"/>
      <c r="BZ8" s="53"/>
      <c r="CA8" s="53"/>
      <c r="CB8" s="53"/>
      <c r="CC8" s="53"/>
      <c r="CD8" s="53"/>
      <c r="CE8" s="53"/>
      <c r="CF8" s="53"/>
      <c r="CG8" s="53"/>
      <c r="CH8" s="53"/>
      <c r="CI8" s="53"/>
      <c r="CJ8" s="53"/>
      <c r="CK8" s="53"/>
      <c r="CL8" s="53"/>
      <c r="CM8" s="53"/>
      <c r="CN8" s="53"/>
      <c r="CO8" s="53"/>
      <c r="CP8" s="53"/>
      <c r="CQ8" s="53"/>
      <c r="CR8" s="53"/>
      <c r="CS8" s="53"/>
      <c r="CT8" s="53"/>
      <c r="CU8" s="53"/>
      <c r="CV8" s="53"/>
      <c r="CW8" s="53"/>
      <c r="CX8" s="53"/>
      <c r="CY8" s="53"/>
      <c r="CZ8" s="53"/>
      <c r="DA8" s="53"/>
      <c r="DB8" s="53"/>
      <c r="DC8" s="53"/>
      <c r="DD8" s="53"/>
      <c r="DE8" s="53"/>
      <c r="DF8" s="53"/>
      <c r="DG8" s="53"/>
      <c r="DH8" s="53"/>
      <c r="DI8" s="53"/>
      <c r="DJ8" s="53"/>
      <c r="DK8" s="53"/>
      <c r="DL8" s="53"/>
      <c r="DM8" s="53"/>
      <c r="DN8" s="53"/>
      <c r="DO8" s="53"/>
      <c r="DP8" s="53"/>
      <c r="DQ8" s="53"/>
      <c r="DR8" s="53"/>
      <c r="DS8" s="53"/>
      <c r="DT8" s="53"/>
      <c r="DU8" s="53"/>
      <c r="DV8" s="53"/>
      <c r="DW8" s="53"/>
      <c r="DX8" s="53"/>
      <c r="DY8" s="53"/>
      <c r="DZ8" s="53"/>
      <c r="EA8" s="53"/>
      <c r="EB8" s="53"/>
      <c r="EC8" s="53"/>
      <c r="ED8" s="53"/>
      <c r="EE8" s="53"/>
      <c r="EF8" s="53"/>
      <c r="EG8" s="53"/>
      <c r="EH8" s="53"/>
      <c r="EI8" s="53"/>
      <c r="EJ8" s="53"/>
      <c r="EK8" s="53"/>
      <c r="EL8" s="53"/>
      <c r="EM8" s="53"/>
      <c r="EN8" s="53"/>
      <c r="EO8" s="53"/>
      <c r="EP8" s="53"/>
      <c r="EQ8" s="53"/>
      <c r="ER8" s="53"/>
      <c r="ES8" s="53"/>
      <c r="ET8" s="53"/>
      <c r="EU8" s="53"/>
      <c r="EV8" s="53"/>
      <c r="EW8" s="53"/>
      <c r="EX8" s="53"/>
      <c r="EY8" s="53"/>
      <c r="EZ8" s="53"/>
      <c r="FA8" s="53"/>
      <c r="FB8" s="53"/>
      <c r="FC8" s="53"/>
      <c r="FD8" s="53"/>
      <c r="FE8" s="53"/>
      <c r="FF8" s="53"/>
      <c r="FG8" s="53"/>
      <c r="FH8" s="53"/>
      <c r="FI8" s="53"/>
      <c r="FJ8" s="53"/>
      <c r="FK8" s="53"/>
      <c r="FL8" s="53"/>
      <c r="FM8" s="53"/>
      <c r="FN8" s="53"/>
      <c r="FO8" s="53"/>
      <c r="FP8" s="53"/>
      <c r="FQ8" s="53"/>
      <c r="FR8" s="53"/>
      <c r="FS8" s="53"/>
      <c r="FT8" s="53"/>
      <c r="FU8" s="53"/>
      <c r="FV8" s="53"/>
      <c r="FW8" s="53"/>
      <c r="FX8" s="53"/>
      <c r="FY8" s="53"/>
      <c r="FZ8" s="53"/>
      <c r="GA8" s="53"/>
      <c r="GB8" s="53"/>
      <c r="GC8" s="53"/>
      <c r="GD8" s="53"/>
      <c r="GE8" s="53"/>
      <c r="GF8" s="53"/>
      <c r="GG8" s="53"/>
      <c r="GH8" s="53"/>
      <c r="GI8" s="53"/>
      <c r="GJ8" s="53"/>
      <c r="GK8" s="53"/>
      <c r="GL8" s="53"/>
      <c r="GM8" s="53"/>
      <c r="GN8" s="53"/>
      <c r="GO8" s="53"/>
      <c r="GP8" s="53"/>
      <c r="GQ8" s="53"/>
      <c r="GR8" s="53"/>
      <c r="GS8" s="53"/>
      <c r="GT8" s="53"/>
      <c r="GU8" s="53"/>
      <c r="GV8" s="53"/>
      <c r="GW8" s="53"/>
      <c r="GX8" s="53"/>
      <c r="GY8" s="53"/>
      <c r="GZ8" s="53"/>
      <c r="HA8" s="53"/>
      <c r="HB8" s="53"/>
      <c r="HC8" s="53"/>
      <c r="HD8" s="53"/>
      <c r="HE8" s="53"/>
      <c r="HF8" s="53"/>
      <c r="HG8" s="53"/>
      <c r="HH8" s="53"/>
      <c r="HI8" s="53"/>
      <c r="HJ8" s="53"/>
      <c r="HK8" s="53"/>
      <c r="HL8" s="53"/>
      <c r="HM8" s="53"/>
      <c r="HN8" s="53"/>
      <c r="HO8" s="53"/>
      <c r="HP8" s="53"/>
      <c r="HQ8" s="53"/>
      <c r="HR8" s="53"/>
      <c r="HS8" s="53"/>
      <c r="HT8" s="53"/>
      <c r="HU8" s="53"/>
      <c r="HV8" s="53"/>
      <c r="HW8" s="53"/>
      <c r="HX8" s="53"/>
      <c r="HY8" s="53"/>
      <c r="HZ8" s="53"/>
      <c r="IA8" s="53"/>
      <c r="IB8" s="53"/>
      <c r="IC8" s="53"/>
      <c r="ID8" s="53"/>
      <c r="IE8" s="53"/>
      <c r="IF8" s="53"/>
      <c r="IG8" s="53"/>
      <c r="IH8" s="53"/>
      <c r="II8" s="53"/>
      <c r="IJ8" s="53"/>
      <c r="IK8" s="53"/>
      <c r="IL8" s="53"/>
      <c r="IM8" s="53"/>
      <c r="IN8" s="53"/>
      <c r="IO8" s="53"/>
      <c r="IP8" s="53"/>
      <c r="IQ8" s="53"/>
      <c r="IR8" s="53"/>
      <c r="IS8" s="53"/>
      <c r="IT8" s="53"/>
      <c r="IU8" s="53"/>
      <c r="IV8" s="53"/>
      <c r="IW8" s="53"/>
      <c r="IX8" s="53"/>
      <c r="IY8" s="53"/>
      <c r="IZ8" s="53"/>
      <c r="JA8" s="53"/>
      <c r="JB8" s="53"/>
      <c r="JC8" s="53"/>
      <c r="JD8" s="53"/>
      <c r="JE8" s="53"/>
      <c r="JF8" s="53"/>
      <c r="JG8" s="53"/>
      <c r="JH8" s="53"/>
      <c r="JI8" s="53"/>
      <c r="JJ8" s="53"/>
      <c r="JK8" s="53"/>
      <c r="JL8" s="53"/>
      <c r="JM8" s="53"/>
      <c r="JN8" s="53"/>
      <c r="JO8" s="53"/>
      <c r="JP8" s="53"/>
      <c r="JQ8" s="53"/>
      <c r="JR8" s="53"/>
      <c r="JS8" s="53"/>
      <c r="JT8" s="53"/>
      <c r="JU8" s="53"/>
      <c r="JV8" s="53"/>
      <c r="JW8" s="53"/>
      <c r="JX8" s="53"/>
      <c r="JY8" s="53"/>
    </row>
    <row r="9" spans="1:285" x14ac:dyDescent="0.25">
      <c r="A9" s="34" t="s">
        <v>23</v>
      </c>
      <c r="B9" s="35">
        <v>143</v>
      </c>
      <c r="C9" s="36">
        <v>14</v>
      </c>
      <c r="D9" s="36">
        <v>15</v>
      </c>
      <c r="E9" s="36">
        <v>45</v>
      </c>
      <c r="F9" s="36">
        <v>45</v>
      </c>
      <c r="G9" s="36">
        <v>0.1</v>
      </c>
      <c r="H9" s="36">
        <v>47</v>
      </c>
      <c r="I9" s="37">
        <v>38</v>
      </c>
      <c r="J9" s="35">
        <v>1</v>
      </c>
      <c r="K9" s="36">
        <v>15</v>
      </c>
      <c r="L9" s="36">
        <v>0</v>
      </c>
      <c r="M9" s="38">
        <v>30</v>
      </c>
      <c r="N9" s="92"/>
    </row>
    <row r="10" spans="1:285" x14ac:dyDescent="0.25">
      <c r="A10" s="44" t="s">
        <v>21</v>
      </c>
      <c r="B10" s="45">
        <v>17</v>
      </c>
      <c r="C10" s="46">
        <v>14</v>
      </c>
      <c r="D10" s="46">
        <v>15</v>
      </c>
      <c r="E10" s="46">
        <v>70</v>
      </c>
      <c r="F10" s="46">
        <v>55</v>
      </c>
      <c r="G10" s="46">
        <v>0</v>
      </c>
      <c r="H10" s="46">
        <v>42</v>
      </c>
      <c r="I10" s="47">
        <v>39</v>
      </c>
      <c r="J10" s="48">
        <v>0</v>
      </c>
      <c r="K10" s="46">
        <v>15</v>
      </c>
      <c r="L10" s="46">
        <v>0</v>
      </c>
      <c r="M10" s="49">
        <v>30</v>
      </c>
      <c r="N10" s="92"/>
    </row>
    <row r="11" spans="1:285" x14ac:dyDescent="0.25">
      <c r="A11" s="63" t="s">
        <v>36</v>
      </c>
      <c r="B11" s="64">
        <f>SUM(B5:B10)</f>
        <v>1737</v>
      </c>
      <c r="C11" s="65">
        <f t="shared" ref="C11:I11" si="0">SUM(C5:C10)/6</f>
        <v>21.333333333333332</v>
      </c>
      <c r="D11" s="65">
        <f t="shared" si="0"/>
        <v>15</v>
      </c>
      <c r="E11" s="65">
        <f t="shared" si="0"/>
        <v>57.833333333333336</v>
      </c>
      <c r="F11" s="65">
        <f t="shared" si="0"/>
        <v>49.166666666666664</v>
      </c>
      <c r="G11" s="66">
        <f t="shared" si="0"/>
        <v>8.3333333333333329E-2</v>
      </c>
      <c r="H11" s="65">
        <f t="shared" si="0"/>
        <v>53.166666666666664</v>
      </c>
      <c r="I11" s="65">
        <f t="shared" si="0"/>
        <v>43.5</v>
      </c>
      <c r="J11" s="73">
        <f>SUM(J6:J9)/4</f>
        <v>2.25</v>
      </c>
      <c r="K11" s="64">
        <f>SUM(K5:K10)/6</f>
        <v>15</v>
      </c>
      <c r="L11" s="64">
        <f>SUM(L5:L10)/6</f>
        <v>0</v>
      </c>
      <c r="M11" s="64">
        <f>SUM(M5:M10)/6</f>
        <v>30</v>
      </c>
      <c r="N11" s="96"/>
    </row>
    <row r="12" spans="1:285" x14ac:dyDescent="0.25">
      <c r="N12" s="53"/>
    </row>
    <row r="13" spans="1:285" ht="27.75" hidden="1" customHeight="1" x14ac:dyDescent="0.25">
      <c r="B13" s="126" t="s">
        <v>29</v>
      </c>
      <c r="C13" s="126"/>
      <c r="N13" s="53"/>
    </row>
    <row r="14" spans="1:285" ht="35.25" hidden="1" customHeight="1" thickBot="1" x14ac:dyDescent="0.3">
      <c r="A14" s="74" t="s">
        <v>29</v>
      </c>
      <c r="B14" s="120"/>
      <c r="C14" s="120"/>
      <c r="D14" s="120"/>
      <c r="E14" s="120"/>
      <c r="F14" s="120"/>
      <c r="G14" s="120"/>
      <c r="H14" s="120"/>
      <c r="I14" s="120"/>
      <c r="J14" s="121"/>
      <c r="K14" s="121"/>
      <c r="L14" s="121"/>
      <c r="M14" s="121"/>
      <c r="N14" s="53"/>
    </row>
    <row r="15" spans="1:285" ht="42" hidden="1" customHeight="1" thickBot="1" x14ac:dyDescent="0.3">
      <c r="B15" s="122" t="s">
        <v>0</v>
      </c>
      <c r="C15" s="122"/>
      <c r="D15" s="122"/>
      <c r="E15" s="122"/>
      <c r="F15" s="122"/>
      <c r="G15" s="122"/>
      <c r="H15" s="122"/>
      <c r="I15" s="123"/>
      <c r="J15" s="110" t="s">
        <v>1</v>
      </c>
      <c r="K15" s="111"/>
      <c r="L15" s="111"/>
      <c r="M15" s="112"/>
      <c r="N15" s="53"/>
    </row>
    <row r="16" spans="1:285" ht="83.25" hidden="1" customHeight="1" thickBot="1" x14ac:dyDescent="0.3">
      <c r="B16" s="2" t="s">
        <v>2</v>
      </c>
      <c r="C16" s="113" t="s">
        <v>3</v>
      </c>
      <c r="D16" s="114"/>
      <c r="E16" s="114"/>
      <c r="F16" s="114"/>
      <c r="G16" s="114"/>
      <c r="H16" s="114"/>
      <c r="I16" s="115"/>
      <c r="J16" s="3" t="s">
        <v>2</v>
      </c>
      <c r="K16" s="116" t="s">
        <v>3</v>
      </c>
      <c r="L16" s="117"/>
      <c r="M16" s="118"/>
      <c r="N16" s="53"/>
    </row>
    <row r="17" spans="1:14" ht="113.25" hidden="1" customHeight="1" thickBot="1" x14ac:dyDescent="0.3">
      <c r="A17" s="50"/>
      <c r="B17" s="57" t="s">
        <v>30</v>
      </c>
      <c r="C17" s="58" t="s">
        <v>31</v>
      </c>
      <c r="D17" s="59" t="s">
        <v>6</v>
      </c>
      <c r="E17" s="60" t="s">
        <v>44</v>
      </c>
      <c r="F17" s="61" t="s">
        <v>47</v>
      </c>
      <c r="G17" s="61" t="s">
        <v>32</v>
      </c>
      <c r="H17" s="61" t="s">
        <v>45</v>
      </c>
      <c r="I17" s="62" t="s">
        <v>46</v>
      </c>
      <c r="J17" s="11" t="s">
        <v>48</v>
      </c>
      <c r="K17" s="12" t="s">
        <v>49</v>
      </c>
      <c r="L17" s="12" t="s">
        <v>50</v>
      </c>
      <c r="M17" s="13" t="s">
        <v>51</v>
      </c>
      <c r="N17" s="91"/>
    </row>
    <row r="18" spans="1:14" hidden="1" x14ac:dyDescent="0.25">
      <c r="A18" s="14" t="s">
        <v>35</v>
      </c>
      <c r="B18" s="15">
        <v>484</v>
      </c>
      <c r="C18" s="16">
        <v>25.4</v>
      </c>
      <c r="D18" s="16">
        <v>15.6</v>
      </c>
      <c r="E18" s="16">
        <v>45</v>
      </c>
      <c r="F18" s="16">
        <v>26</v>
      </c>
      <c r="G18" s="16">
        <v>0</v>
      </c>
      <c r="H18" s="16">
        <v>49</v>
      </c>
      <c r="I18" s="17">
        <v>40.299999999999997</v>
      </c>
      <c r="J18" s="15">
        <v>0</v>
      </c>
      <c r="K18" s="16">
        <v>0</v>
      </c>
      <c r="L18" s="16">
        <v>0</v>
      </c>
      <c r="M18" s="18">
        <v>0</v>
      </c>
      <c r="N18" s="92"/>
    </row>
    <row r="19" spans="1:14" hidden="1" x14ac:dyDescent="0.25">
      <c r="A19" s="24" t="s">
        <v>24</v>
      </c>
      <c r="B19" s="25">
        <v>457</v>
      </c>
      <c r="C19" s="26">
        <v>26.8</v>
      </c>
      <c r="D19" s="26">
        <v>17.5</v>
      </c>
      <c r="E19" s="26">
        <v>22</v>
      </c>
      <c r="F19" s="26">
        <v>11.7</v>
      </c>
      <c r="G19" s="26">
        <v>0</v>
      </c>
      <c r="H19" s="26">
        <v>60</v>
      </c>
      <c r="I19" s="27">
        <v>31.7</v>
      </c>
      <c r="J19" s="25">
        <v>0</v>
      </c>
      <c r="K19" s="26">
        <v>0</v>
      </c>
      <c r="L19" s="26">
        <v>0</v>
      </c>
      <c r="M19" s="28">
        <v>0</v>
      </c>
      <c r="N19" s="92"/>
    </row>
    <row r="20" spans="1:14" hidden="1" x14ac:dyDescent="0.25">
      <c r="A20" s="29" t="s">
        <v>34</v>
      </c>
      <c r="B20" s="30">
        <v>349</v>
      </c>
      <c r="C20" s="31">
        <v>26.8</v>
      </c>
      <c r="D20" s="31">
        <v>15.2</v>
      </c>
      <c r="E20" s="31">
        <v>70</v>
      </c>
      <c r="F20" s="31">
        <v>0</v>
      </c>
      <c r="G20" s="31">
        <v>0</v>
      </c>
      <c r="H20" s="31">
        <v>55</v>
      </c>
      <c r="I20" s="32">
        <v>35</v>
      </c>
      <c r="J20" s="30">
        <v>1</v>
      </c>
      <c r="K20" s="31">
        <v>0</v>
      </c>
      <c r="L20" s="31">
        <v>0</v>
      </c>
      <c r="M20" s="33">
        <v>0</v>
      </c>
      <c r="N20" s="92"/>
    </row>
    <row r="21" spans="1:14" hidden="1" x14ac:dyDescent="0.25">
      <c r="A21" s="67" t="s">
        <v>33</v>
      </c>
      <c r="B21" s="68">
        <v>275</v>
      </c>
      <c r="C21" s="69">
        <v>23</v>
      </c>
      <c r="D21" s="69">
        <v>15</v>
      </c>
      <c r="E21" s="69">
        <v>36</v>
      </c>
      <c r="F21" s="69">
        <v>0</v>
      </c>
      <c r="G21" s="69">
        <v>0</v>
      </c>
      <c r="H21" s="69">
        <v>55</v>
      </c>
      <c r="I21" s="70">
        <v>24.4</v>
      </c>
      <c r="J21" s="68">
        <v>2</v>
      </c>
      <c r="K21" s="69">
        <v>0.25</v>
      </c>
      <c r="L21" s="69">
        <v>0</v>
      </c>
      <c r="M21" s="71">
        <v>0</v>
      </c>
      <c r="N21" s="92"/>
    </row>
    <row r="22" spans="1:14" hidden="1" x14ac:dyDescent="0.25">
      <c r="A22" s="34" t="s">
        <v>23</v>
      </c>
      <c r="B22" s="35">
        <v>141</v>
      </c>
      <c r="C22" s="36">
        <v>14</v>
      </c>
      <c r="D22" s="36">
        <v>9</v>
      </c>
      <c r="E22" s="36">
        <v>35</v>
      </c>
      <c r="F22" s="36">
        <v>0</v>
      </c>
      <c r="G22" s="36">
        <v>0</v>
      </c>
      <c r="H22" s="36">
        <v>50</v>
      </c>
      <c r="I22" s="37">
        <v>28</v>
      </c>
      <c r="J22" s="35">
        <v>2</v>
      </c>
      <c r="K22" s="36">
        <v>0.33</v>
      </c>
      <c r="L22" s="36">
        <v>0</v>
      </c>
      <c r="M22" s="38">
        <v>0</v>
      </c>
      <c r="N22" s="92"/>
    </row>
    <row r="23" spans="1:14" hidden="1" x14ac:dyDescent="0.25">
      <c r="A23" s="44" t="s">
        <v>21</v>
      </c>
      <c r="B23" s="45">
        <v>18</v>
      </c>
      <c r="C23" s="46">
        <v>18</v>
      </c>
      <c r="D23" s="46">
        <v>9</v>
      </c>
      <c r="E23" s="46">
        <v>83.3</v>
      </c>
      <c r="F23" s="46">
        <v>50</v>
      </c>
      <c r="G23" s="46">
        <v>0</v>
      </c>
      <c r="H23" s="46">
        <v>0</v>
      </c>
      <c r="I23" s="47">
        <v>22.2</v>
      </c>
      <c r="J23" s="48">
        <v>0</v>
      </c>
      <c r="K23" s="46">
        <v>0</v>
      </c>
      <c r="L23" s="46">
        <v>0</v>
      </c>
      <c r="M23" s="49">
        <v>0</v>
      </c>
      <c r="N23" s="92"/>
    </row>
    <row r="24" spans="1:14" hidden="1" x14ac:dyDescent="0.25">
      <c r="A24" s="63" t="s">
        <v>36</v>
      </c>
      <c r="B24" s="64">
        <f>SUM(B18:B23)</f>
        <v>1724</v>
      </c>
      <c r="C24" s="65">
        <f>SUM(C18:C23)/6</f>
        <v>22.333333333333332</v>
      </c>
      <c r="D24" s="65">
        <f t="shared" ref="D24:I24" si="1">SUM(D18:D23)/6</f>
        <v>13.549999999999999</v>
      </c>
      <c r="E24" s="65">
        <f t="shared" si="1"/>
        <v>48.550000000000004</v>
      </c>
      <c r="F24" s="65">
        <f t="shared" si="1"/>
        <v>14.616666666666667</v>
      </c>
      <c r="G24" s="66">
        <f t="shared" si="1"/>
        <v>0</v>
      </c>
      <c r="H24" s="65">
        <f t="shared" si="1"/>
        <v>44.833333333333336</v>
      </c>
      <c r="I24" s="65">
        <f t="shared" si="1"/>
        <v>30.266666666666666</v>
      </c>
      <c r="J24" s="100">
        <f>SUM(J19:J22)/4</f>
        <v>1.25</v>
      </c>
      <c r="K24" s="64">
        <f>SUM(K18:K23)/6</f>
        <v>9.6666666666666679E-2</v>
      </c>
      <c r="L24" s="64">
        <f>SUM(L18:L23)/6</f>
        <v>0</v>
      </c>
      <c r="M24" s="64">
        <f>SUM(M18:M23)/6</f>
        <v>0</v>
      </c>
      <c r="N24" s="96"/>
    </row>
    <row r="25" spans="1:14" hidden="1" x14ac:dyDescent="0.25"/>
    <row r="26" spans="1:14" hidden="1" x14ac:dyDescent="0.25"/>
    <row r="27" spans="1:14" ht="15.75" hidden="1" thickBot="1" x14ac:dyDescent="0.3">
      <c r="A27" s="74" t="s">
        <v>61</v>
      </c>
      <c r="B27" s="120"/>
      <c r="C27" s="120"/>
      <c r="D27" s="120"/>
      <c r="E27" s="120"/>
      <c r="F27" s="120"/>
      <c r="G27" s="120"/>
      <c r="H27" s="120"/>
      <c r="I27" s="120"/>
      <c r="J27" s="121"/>
      <c r="K27" s="121"/>
      <c r="L27" s="121"/>
      <c r="M27" s="121"/>
    </row>
    <row r="28" spans="1:14" ht="21" hidden="1" thickBot="1" x14ac:dyDescent="0.3">
      <c r="B28" s="122" t="s">
        <v>0</v>
      </c>
      <c r="C28" s="122"/>
      <c r="D28" s="122"/>
      <c r="E28" s="122"/>
      <c r="F28" s="122"/>
      <c r="G28" s="122"/>
      <c r="H28" s="122"/>
      <c r="I28" s="123"/>
      <c r="J28" s="110" t="s">
        <v>1</v>
      </c>
      <c r="K28" s="111"/>
      <c r="L28" s="111"/>
      <c r="M28" s="112"/>
    </row>
    <row r="29" spans="1:14" ht="39" hidden="1" thickBot="1" x14ac:dyDescent="0.3">
      <c r="B29" s="2" t="s">
        <v>2</v>
      </c>
      <c r="C29" s="113" t="s">
        <v>3</v>
      </c>
      <c r="D29" s="114"/>
      <c r="E29" s="114"/>
      <c r="F29" s="114"/>
      <c r="G29" s="114"/>
      <c r="H29" s="114"/>
      <c r="I29" s="115"/>
      <c r="J29" s="3" t="s">
        <v>2</v>
      </c>
      <c r="K29" s="116" t="s">
        <v>3</v>
      </c>
      <c r="L29" s="117"/>
      <c r="M29" s="118"/>
    </row>
    <row r="30" spans="1:14" ht="117" hidden="1" customHeight="1" thickBot="1" x14ac:dyDescent="0.3">
      <c r="A30" s="50"/>
      <c r="B30" s="57" t="s">
        <v>30</v>
      </c>
      <c r="C30" s="58" t="s">
        <v>31</v>
      </c>
      <c r="D30" s="59" t="s">
        <v>6</v>
      </c>
      <c r="E30" s="60" t="s">
        <v>44</v>
      </c>
      <c r="F30" s="61" t="s">
        <v>47</v>
      </c>
      <c r="G30" s="61" t="s">
        <v>32</v>
      </c>
      <c r="H30" s="61" t="s">
        <v>45</v>
      </c>
      <c r="I30" s="62" t="s">
        <v>46</v>
      </c>
      <c r="J30" s="11" t="s">
        <v>48</v>
      </c>
      <c r="K30" s="12" t="s">
        <v>49</v>
      </c>
      <c r="L30" s="12" t="s">
        <v>50</v>
      </c>
      <c r="M30" s="13" t="s">
        <v>51</v>
      </c>
    </row>
    <row r="31" spans="1:14" hidden="1" x14ac:dyDescent="0.25">
      <c r="A31" s="14" t="s">
        <v>35</v>
      </c>
      <c r="B31" s="15">
        <v>483</v>
      </c>
      <c r="C31" s="16">
        <v>25.4</v>
      </c>
      <c r="D31" s="16">
        <v>15.6</v>
      </c>
      <c r="E31" s="16">
        <v>45</v>
      </c>
      <c r="F31" s="16">
        <v>26</v>
      </c>
      <c r="G31" s="16">
        <v>0</v>
      </c>
      <c r="H31" s="16">
        <v>49</v>
      </c>
      <c r="I31" s="17">
        <v>51.3</v>
      </c>
      <c r="J31" s="15">
        <v>0</v>
      </c>
      <c r="K31" s="16">
        <v>0</v>
      </c>
      <c r="L31" s="16">
        <v>0</v>
      </c>
      <c r="M31" s="18">
        <v>0</v>
      </c>
    </row>
    <row r="32" spans="1:14" hidden="1" x14ac:dyDescent="0.25">
      <c r="A32" s="24" t="s">
        <v>24</v>
      </c>
      <c r="B32" s="25">
        <v>457</v>
      </c>
      <c r="C32" s="26">
        <v>26.8</v>
      </c>
      <c r="D32" s="26">
        <v>15.7</v>
      </c>
      <c r="E32" s="26">
        <v>22</v>
      </c>
      <c r="F32" s="26">
        <v>11.7</v>
      </c>
      <c r="G32" s="26">
        <v>0.4</v>
      </c>
      <c r="H32" s="26">
        <v>60</v>
      </c>
      <c r="I32" s="27">
        <v>33.200000000000003</v>
      </c>
      <c r="J32" s="25">
        <v>0</v>
      </c>
      <c r="K32" s="26">
        <v>0</v>
      </c>
      <c r="L32" s="26">
        <v>0</v>
      </c>
      <c r="M32" s="28">
        <v>0</v>
      </c>
    </row>
    <row r="33" spans="1:13" hidden="1" x14ac:dyDescent="0.25">
      <c r="A33" s="29" t="s">
        <v>34</v>
      </c>
      <c r="B33" s="30">
        <v>341</v>
      </c>
      <c r="C33" s="31">
        <v>26.1</v>
      </c>
      <c r="D33" s="31">
        <v>15.2</v>
      </c>
      <c r="E33" s="31">
        <v>70</v>
      </c>
      <c r="F33" s="31">
        <v>0</v>
      </c>
      <c r="G33" s="31">
        <v>0</v>
      </c>
      <c r="H33" s="31">
        <v>55</v>
      </c>
      <c r="I33" s="32">
        <v>36</v>
      </c>
      <c r="J33" s="30">
        <v>1</v>
      </c>
      <c r="K33" s="31">
        <v>0</v>
      </c>
      <c r="L33" s="31">
        <v>0</v>
      </c>
      <c r="M33" s="33">
        <v>0</v>
      </c>
    </row>
    <row r="34" spans="1:13" hidden="1" x14ac:dyDescent="0.25">
      <c r="A34" s="67" t="s">
        <v>62</v>
      </c>
      <c r="B34" s="68">
        <v>141</v>
      </c>
      <c r="C34" s="69">
        <v>14</v>
      </c>
      <c r="D34" s="69">
        <v>9</v>
      </c>
      <c r="E34" s="69">
        <v>35</v>
      </c>
      <c r="F34" s="69">
        <v>0</v>
      </c>
      <c r="G34" s="69">
        <v>0</v>
      </c>
      <c r="H34" s="69">
        <v>50</v>
      </c>
      <c r="I34" s="70">
        <v>27.3</v>
      </c>
      <c r="J34" s="68">
        <v>2</v>
      </c>
      <c r="K34" s="69">
        <v>0.33</v>
      </c>
      <c r="L34" s="69">
        <v>0</v>
      </c>
      <c r="M34" s="71">
        <v>0</v>
      </c>
    </row>
    <row r="35" spans="1:13" hidden="1" x14ac:dyDescent="0.25">
      <c r="A35" s="34" t="s">
        <v>22</v>
      </c>
      <c r="B35" s="35">
        <v>275</v>
      </c>
      <c r="C35" s="36">
        <v>25</v>
      </c>
      <c r="D35" s="36">
        <v>15</v>
      </c>
      <c r="E35" s="36">
        <v>36</v>
      </c>
      <c r="F35" s="36">
        <v>0</v>
      </c>
      <c r="G35" s="36">
        <v>1</v>
      </c>
      <c r="H35" s="36">
        <v>55</v>
      </c>
      <c r="I35" s="37">
        <v>29</v>
      </c>
      <c r="J35" s="35">
        <v>2</v>
      </c>
      <c r="K35" s="36">
        <v>0.33</v>
      </c>
      <c r="L35" s="36">
        <v>0</v>
      </c>
      <c r="M35" s="38">
        <v>0</v>
      </c>
    </row>
    <row r="36" spans="1:13" hidden="1" x14ac:dyDescent="0.25">
      <c r="A36" s="44" t="s">
        <v>21</v>
      </c>
      <c r="B36" s="45">
        <v>18</v>
      </c>
      <c r="C36" s="46">
        <v>3.6</v>
      </c>
      <c r="D36" s="46">
        <v>9</v>
      </c>
      <c r="E36" s="46">
        <v>83.3</v>
      </c>
      <c r="F36" s="46">
        <v>50</v>
      </c>
      <c r="G36" s="46">
        <v>1</v>
      </c>
      <c r="H36" s="46">
        <v>0</v>
      </c>
      <c r="I36" s="47">
        <v>33.299999999999997</v>
      </c>
      <c r="J36" s="48">
        <v>0</v>
      </c>
      <c r="K36" s="46">
        <v>0</v>
      </c>
      <c r="L36" s="46">
        <v>0</v>
      </c>
      <c r="M36" s="49">
        <v>0</v>
      </c>
    </row>
    <row r="37" spans="1:13" hidden="1" x14ac:dyDescent="0.25">
      <c r="A37" s="63" t="s">
        <v>36</v>
      </c>
      <c r="B37" s="64">
        <f>SUM(B31:B36)</f>
        <v>1715</v>
      </c>
      <c r="C37" s="65">
        <f>SUM(C31:C36)/6</f>
        <v>20.150000000000002</v>
      </c>
      <c r="D37" s="65">
        <f t="shared" ref="D37:I37" si="2">SUM(D31:D36)/6</f>
        <v>13.25</v>
      </c>
      <c r="E37" s="65">
        <f t="shared" si="2"/>
        <v>48.550000000000004</v>
      </c>
      <c r="F37" s="65">
        <f t="shared" si="2"/>
        <v>14.616666666666667</v>
      </c>
      <c r="G37" s="66">
        <f t="shared" si="2"/>
        <v>0.39999999999999997</v>
      </c>
      <c r="H37" s="65">
        <f t="shared" si="2"/>
        <v>44.833333333333336</v>
      </c>
      <c r="I37" s="65">
        <f t="shared" si="2"/>
        <v>35.016666666666673</v>
      </c>
      <c r="J37" s="100">
        <f>SUM(J32:J35)/4</f>
        <v>1.25</v>
      </c>
      <c r="K37" s="64">
        <f>SUM(K31:K36)/6</f>
        <v>0.11</v>
      </c>
      <c r="L37" s="64">
        <f>SUM(L31:L36)/6</f>
        <v>0</v>
      </c>
      <c r="M37" s="64">
        <f>SUM(M31:M36)/6</f>
        <v>0</v>
      </c>
    </row>
    <row r="42" spans="1:13" ht="15.75" thickBot="1" x14ac:dyDescent="0.3">
      <c r="A42" s="74" t="s">
        <v>65</v>
      </c>
      <c r="B42" s="120"/>
      <c r="C42" s="120"/>
      <c r="D42" s="120"/>
      <c r="E42" s="120"/>
      <c r="F42" s="120"/>
      <c r="G42" s="120"/>
      <c r="H42" s="120"/>
      <c r="I42" s="120"/>
      <c r="J42" s="121"/>
      <c r="K42" s="121"/>
      <c r="L42" s="121"/>
      <c r="M42" s="121"/>
    </row>
    <row r="43" spans="1:13" ht="21" thickBot="1" x14ac:dyDescent="0.3">
      <c r="B43" s="122" t="s">
        <v>0</v>
      </c>
      <c r="C43" s="122"/>
      <c r="D43" s="122"/>
      <c r="E43" s="122"/>
      <c r="F43" s="122"/>
      <c r="G43" s="122"/>
      <c r="H43" s="122"/>
      <c r="I43" s="123"/>
      <c r="J43" s="110" t="s">
        <v>1</v>
      </c>
      <c r="K43" s="111"/>
      <c r="L43" s="111"/>
      <c r="M43" s="112"/>
    </row>
    <row r="44" spans="1:13" ht="39" thickBot="1" x14ac:dyDescent="0.3">
      <c r="B44" s="2" t="s">
        <v>2</v>
      </c>
      <c r="C44" s="113" t="s">
        <v>3</v>
      </c>
      <c r="D44" s="114"/>
      <c r="E44" s="114"/>
      <c r="F44" s="114"/>
      <c r="G44" s="114"/>
      <c r="H44" s="114"/>
      <c r="I44" s="115"/>
      <c r="J44" s="3" t="s">
        <v>2</v>
      </c>
      <c r="K44" s="116" t="s">
        <v>3</v>
      </c>
      <c r="L44" s="117"/>
      <c r="M44" s="118"/>
    </row>
    <row r="45" spans="1:13" ht="168.75" thickBot="1" x14ac:dyDescent="0.3">
      <c r="A45" s="50"/>
      <c r="B45" s="57" t="s">
        <v>30</v>
      </c>
      <c r="C45" s="58" t="s">
        <v>31</v>
      </c>
      <c r="D45" s="59" t="s">
        <v>6</v>
      </c>
      <c r="E45" s="60" t="s">
        <v>44</v>
      </c>
      <c r="F45" s="61" t="s">
        <v>47</v>
      </c>
      <c r="G45" s="61" t="s">
        <v>32</v>
      </c>
      <c r="H45" s="61" t="s">
        <v>45</v>
      </c>
      <c r="I45" s="62" t="s">
        <v>46</v>
      </c>
      <c r="J45" s="11" t="s">
        <v>48</v>
      </c>
      <c r="K45" s="12" t="s">
        <v>49</v>
      </c>
      <c r="L45" s="12" t="s">
        <v>50</v>
      </c>
      <c r="M45" s="13" t="s">
        <v>51</v>
      </c>
    </row>
    <row r="46" spans="1:13" x14ac:dyDescent="0.25">
      <c r="A46" s="14" t="s">
        <v>35</v>
      </c>
      <c r="B46" s="15">
        <v>464</v>
      </c>
      <c r="C46" s="16">
        <v>27.29</v>
      </c>
      <c r="D46" s="16">
        <v>17.100000000000001</v>
      </c>
      <c r="E46" s="16">
        <v>45</v>
      </c>
      <c r="F46" s="16">
        <v>26</v>
      </c>
      <c r="G46" s="16">
        <v>0</v>
      </c>
      <c r="H46" s="16">
        <v>49</v>
      </c>
      <c r="I46" s="17">
        <v>51.3</v>
      </c>
      <c r="J46" s="15">
        <v>0</v>
      </c>
      <c r="K46" s="16">
        <v>0</v>
      </c>
      <c r="L46" s="16">
        <v>0</v>
      </c>
      <c r="M46" s="18">
        <v>0</v>
      </c>
    </row>
    <row r="47" spans="1:13" x14ac:dyDescent="0.25">
      <c r="A47" s="24" t="s">
        <v>24</v>
      </c>
      <c r="B47" s="25">
        <v>481</v>
      </c>
      <c r="C47" s="26">
        <v>26.7</v>
      </c>
      <c r="D47" s="26">
        <v>16</v>
      </c>
      <c r="E47" s="26">
        <v>22</v>
      </c>
      <c r="F47" s="26">
        <v>11.7</v>
      </c>
      <c r="G47" s="26">
        <v>0.4</v>
      </c>
      <c r="H47" s="26">
        <v>60</v>
      </c>
      <c r="I47" s="27">
        <v>33.200000000000003</v>
      </c>
      <c r="J47" s="25">
        <v>1</v>
      </c>
      <c r="K47" s="26">
        <v>0.2</v>
      </c>
      <c r="L47" s="26">
        <v>0</v>
      </c>
      <c r="M47" s="28">
        <v>0</v>
      </c>
    </row>
    <row r="48" spans="1:13" x14ac:dyDescent="0.25">
      <c r="A48" s="29" t="s">
        <v>34</v>
      </c>
      <c r="B48" s="30">
        <v>345</v>
      </c>
      <c r="C48" s="31">
        <v>24.6</v>
      </c>
      <c r="D48" s="31">
        <v>15.2</v>
      </c>
      <c r="E48" s="31">
        <v>70</v>
      </c>
      <c r="F48" s="31">
        <v>0</v>
      </c>
      <c r="G48" s="31">
        <v>0</v>
      </c>
      <c r="H48" s="31">
        <v>55</v>
      </c>
      <c r="I48" s="32">
        <v>36</v>
      </c>
      <c r="J48" s="30">
        <v>1</v>
      </c>
      <c r="K48" s="31">
        <v>0.12</v>
      </c>
      <c r="L48" s="31">
        <v>0</v>
      </c>
      <c r="M48" s="33">
        <v>0</v>
      </c>
    </row>
    <row r="49" spans="1:13" x14ac:dyDescent="0.25">
      <c r="A49" s="67" t="s">
        <v>62</v>
      </c>
      <c r="B49" s="68">
        <v>141</v>
      </c>
      <c r="C49" s="69">
        <v>14</v>
      </c>
      <c r="D49" s="69">
        <v>9</v>
      </c>
      <c r="E49" s="69">
        <v>35</v>
      </c>
      <c r="F49" s="69">
        <v>0</v>
      </c>
      <c r="G49" s="69">
        <v>0.7</v>
      </c>
      <c r="H49" s="69">
        <v>50</v>
      </c>
      <c r="I49" s="70">
        <v>28</v>
      </c>
      <c r="J49" s="68">
        <v>2</v>
      </c>
      <c r="K49" s="69">
        <v>0.25</v>
      </c>
      <c r="L49" s="69">
        <v>0</v>
      </c>
      <c r="M49" s="71">
        <v>0</v>
      </c>
    </row>
    <row r="50" spans="1:13" x14ac:dyDescent="0.25">
      <c r="A50" s="34" t="s">
        <v>22</v>
      </c>
      <c r="B50" s="35">
        <v>292</v>
      </c>
      <c r="C50" s="36">
        <v>24</v>
      </c>
      <c r="D50" s="36">
        <v>15</v>
      </c>
      <c r="E50" s="36">
        <v>36</v>
      </c>
      <c r="F50" s="36">
        <v>0</v>
      </c>
      <c r="G50" s="36">
        <v>1</v>
      </c>
      <c r="H50" s="36">
        <v>55</v>
      </c>
      <c r="I50" s="37">
        <v>29</v>
      </c>
      <c r="J50" s="35">
        <v>3</v>
      </c>
      <c r="K50" s="36">
        <v>0.4</v>
      </c>
      <c r="L50" s="36">
        <v>0</v>
      </c>
      <c r="M50" s="38">
        <v>0</v>
      </c>
    </row>
    <row r="51" spans="1:13" x14ac:dyDescent="0.25">
      <c r="A51" s="44" t="s">
        <v>21</v>
      </c>
      <c r="B51" s="45">
        <v>19</v>
      </c>
      <c r="C51" s="46">
        <v>19</v>
      </c>
      <c r="D51" s="46">
        <v>1.9</v>
      </c>
      <c r="E51" s="46">
        <v>57.8</v>
      </c>
      <c r="F51" s="46">
        <v>50</v>
      </c>
      <c r="G51" s="46">
        <v>5.6</v>
      </c>
      <c r="H51" s="46">
        <v>0</v>
      </c>
      <c r="I51" s="47">
        <v>33.299999999999997</v>
      </c>
      <c r="J51" s="48">
        <v>0</v>
      </c>
      <c r="K51" s="46">
        <v>0</v>
      </c>
      <c r="L51" s="46">
        <v>0</v>
      </c>
      <c r="M51" s="49">
        <v>0</v>
      </c>
    </row>
    <row r="52" spans="1:13" x14ac:dyDescent="0.25">
      <c r="A52" s="63" t="s">
        <v>36</v>
      </c>
      <c r="B52" s="64">
        <f>SUM(B46:B51)</f>
        <v>1742</v>
      </c>
      <c r="C52" s="65">
        <f>SUM(C46:C51)/6</f>
        <v>22.598333333333333</v>
      </c>
      <c r="D52" s="65">
        <f t="shared" ref="D52:I52" si="3">SUM(D46:D51)/6</f>
        <v>12.366666666666667</v>
      </c>
      <c r="E52" s="65">
        <f t="shared" si="3"/>
        <v>44.300000000000004</v>
      </c>
      <c r="F52" s="65">
        <f t="shared" si="3"/>
        <v>14.616666666666667</v>
      </c>
      <c r="G52" s="66">
        <f t="shared" si="3"/>
        <v>1.2833333333333332</v>
      </c>
      <c r="H52" s="65">
        <f t="shared" si="3"/>
        <v>44.833333333333336</v>
      </c>
      <c r="I52" s="65">
        <f t="shared" si="3"/>
        <v>35.133333333333333</v>
      </c>
      <c r="J52" s="100">
        <f>SUM(J47:J50)/4</f>
        <v>1.75</v>
      </c>
      <c r="K52" s="103">
        <f>SUM(K46:K51)/6</f>
        <v>0.16166666666666668</v>
      </c>
      <c r="L52" s="64">
        <f>SUM(L46:L51)/6</f>
        <v>0</v>
      </c>
      <c r="M52" s="64">
        <f>SUM(M46:M51)/6</f>
        <v>0</v>
      </c>
    </row>
  </sheetData>
  <mergeCells count="25">
    <mergeCell ref="B42:I42"/>
    <mergeCell ref="J42:M42"/>
    <mergeCell ref="B43:I43"/>
    <mergeCell ref="J43:M43"/>
    <mergeCell ref="C44:I44"/>
    <mergeCell ref="K44:M44"/>
    <mergeCell ref="J1:M1"/>
    <mergeCell ref="B1:I1"/>
    <mergeCell ref="C16:I16"/>
    <mergeCell ref="K16:M16"/>
    <mergeCell ref="B2:I2"/>
    <mergeCell ref="J2:M2"/>
    <mergeCell ref="C3:I3"/>
    <mergeCell ref="K3:M3"/>
    <mergeCell ref="B13:C13"/>
    <mergeCell ref="B14:I14"/>
    <mergeCell ref="J14:M14"/>
    <mergeCell ref="B15:I15"/>
    <mergeCell ref="J15:M15"/>
    <mergeCell ref="B27:I27"/>
    <mergeCell ref="J27:M27"/>
    <mergeCell ref="B28:I28"/>
    <mergeCell ref="J28:M28"/>
    <mergeCell ref="C29:I29"/>
    <mergeCell ref="K29:M29"/>
  </mergeCells>
  <pageMargins left="0.70866141732283472" right="0.70866141732283472" top="0.74803149606299213" bottom="0.74803149606299213" header="0.31496062992125984" footer="0.31496062992125984"/>
  <pageSetup paperSize="9" scale="33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S54"/>
  <sheetViews>
    <sheetView topLeftCell="A7" workbookViewId="0">
      <selection activeCell="J56" sqref="J56"/>
    </sheetView>
  </sheetViews>
  <sheetFormatPr defaultRowHeight="15" x14ac:dyDescent="0.25"/>
  <cols>
    <col min="1" max="1" width="11.140625" customWidth="1"/>
    <col min="2" max="2" width="10.5703125" customWidth="1"/>
    <col min="3" max="3" width="8.5703125" customWidth="1"/>
    <col min="4" max="4" width="9.42578125" customWidth="1"/>
    <col min="5" max="5" width="10.85546875" customWidth="1"/>
    <col min="6" max="6" width="14.7109375" customWidth="1"/>
    <col min="7" max="7" width="12.28515625" customWidth="1"/>
    <col min="9" max="9" width="8.140625" customWidth="1"/>
    <col min="10" max="10" width="18.5703125" customWidth="1"/>
    <col min="11" max="11" width="11.5703125" customWidth="1"/>
    <col min="12" max="12" width="9" customWidth="1"/>
    <col min="13" max="13" width="9.42578125" customWidth="1"/>
    <col min="14" max="14" width="11" customWidth="1"/>
    <col min="15" max="15" width="9" customWidth="1"/>
    <col min="16" max="16" width="10.85546875" customWidth="1"/>
    <col min="17" max="17" width="9.42578125" customWidth="1"/>
    <col min="18" max="18" width="17" customWidth="1"/>
  </cols>
  <sheetData>
    <row r="2" spans="1:19" ht="15.75" thickBot="1" x14ac:dyDescent="0.3">
      <c r="B2" s="127" t="s">
        <v>27</v>
      </c>
      <c r="C2" s="127"/>
      <c r="G2" s="127" t="s">
        <v>43</v>
      </c>
      <c r="H2" s="127"/>
      <c r="I2" s="127"/>
    </row>
    <row r="3" spans="1:19" ht="24" customHeight="1" thickBot="1" x14ac:dyDescent="0.3">
      <c r="B3" s="122" t="s">
        <v>0</v>
      </c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8"/>
      <c r="N3" s="110" t="s">
        <v>1</v>
      </c>
      <c r="O3" s="111"/>
      <c r="P3" s="111"/>
      <c r="Q3" s="112"/>
    </row>
    <row r="4" spans="1:19" ht="57.75" customHeight="1" thickBot="1" x14ac:dyDescent="0.3">
      <c r="B4" s="2" t="s">
        <v>2</v>
      </c>
      <c r="C4" s="113" t="s">
        <v>3</v>
      </c>
      <c r="D4" s="114"/>
      <c r="E4" s="114"/>
      <c r="F4" s="114"/>
      <c r="G4" s="114"/>
      <c r="H4" s="114"/>
      <c r="I4" s="114"/>
      <c r="J4" s="114"/>
      <c r="K4" s="114"/>
      <c r="L4" s="114"/>
      <c r="M4" s="115"/>
      <c r="N4" s="3" t="s">
        <v>2</v>
      </c>
      <c r="O4" s="116" t="s">
        <v>3</v>
      </c>
      <c r="P4" s="117"/>
      <c r="Q4" s="118"/>
    </row>
    <row r="5" spans="1:19" ht="119.25" customHeight="1" thickBot="1" x14ac:dyDescent="0.3">
      <c r="A5" s="20"/>
      <c r="B5" s="57" t="s">
        <v>38</v>
      </c>
      <c r="C5" s="75" t="s">
        <v>5</v>
      </c>
      <c r="D5" s="59" t="s">
        <v>6</v>
      </c>
      <c r="E5" s="59" t="s">
        <v>7</v>
      </c>
      <c r="F5" s="60" t="s">
        <v>39</v>
      </c>
      <c r="G5" s="61" t="s">
        <v>9</v>
      </c>
      <c r="H5" s="129" t="s">
        <v>10</v>
      </c>
      <c r="I5" s="130"/>
      <c r="J5" s="61" t="s">
        <v>11</v>
      </c>
      <c r="K5" s="61" t="s">
        <v>40</v>
      </c>
      <c r="L5" s="61" t="s">
        <v>41</v>
      </c>
      <c r="M5" s="62" t="s">
        <v>55</v>
      </c>
      <c r="N5" s="11" t="s">
        <v>56</v>
      </c>
      <c r="O5" s="12" t="s">
        <v>60</v>
      </c>
      <c r="P5" s="12" t="s">
        <v>58</v>
      </c>
      <c r="Q5" s="13" t="s">
        <v>59</v>
      </c>
      <c r="R5" s="91"/>
      <c r="S5" s="53"/>
    </row>
    <row r="6" spans="1:19" x14ac:dyDescent="0.25">
      <c r="A6" s="14" t="s">
        <v>35</v>
      </c>
      <c r="B6" s="76">
        <v>97</v>
      </c>
      <c r="C6" s="77">
        <v>25</v>
      </c>
      <c r="D6" s="77">
        <v>15</v>
      </c>
      <c r="E6" s="77">
        <v>53</v>
      </c>
      <c r="F6" s="77">
        <v>45</v>
      </c>
      <c r="G6" s="77">
        <v>66</v>
      </c>
      <c r="H6" s="77">
        <v>44.5</v>
      </c>
      <c r="I6" s="77">
        <v>3.9</v>
      </c>
      <c r="J6" s="77">
        <v>50</v>
      </c>
      <c r="K6" s="77">
        <v>0.1</v>
      </c>
      <c r="L6" s="77">
        <v>50</v>
      </c>
      <c r="M6" s="78">
        <v>57</v>
      </c>
      <c r="N6" s="76">
        <v>0</v>
      </c>
      <c r="O6" s="77">
        <v>15</v>
      </c>
      <c r="P6" s="77">
        <v>0</v>
      </c>
      <c r="Q6" s="79">
        <v>30</v>
      </c>
      <c r="R6" s="92"/>
      <c r="S6" s="53"/>
    </row>
    <row r="7" spans="1:19" x14ac:dyDescent="0.25">
      <c r="A7" s="24" t="s">
        <v>24</v>
      </c>
      <c r="B7" s="25">
        <v>101</v>
      </c>
      <c r="C7" s="26">
        <v>25</v>
      </c>
      <c r="D7" s="26">
        <v>15</v>
      </c>
      <c r="E7" s="26">
        <v>53</v>
      </c>
      <c r="F7" s="26">
        <v>56</v>
      </c>
      <c r="G7" s="26">
        <v>61</v>
      </c>
      <c r="H7" s="26">
        <v>39.799999999999997</v>
      </c>
      <c r="I7" s="26">
        <v>3.7</v>
      </c>
      <c r="J7" s="26">
        <v>55</v>
      </c>
      <c r="K7" s="26">
        <v>0.1</v>
      </c>
      <c r="L7" s="26">
        <v>70</v>
      </c>
      <c r="M7" s="27">
        <v>43</v>
      </c>
      <c r="N7" s="101">
        <v>0</v>
      </c>
      <c r="O7" s="26">
        <v>15</v>
      </c>
      <c r="P7" s="26">
        <v>0</v>
      </c>
      <c r="Q7" s="28">
        <v>30</v>
      </c>
      <c r="R7" s="92"/>
      <c r="S7" s="53"/>
    </row>
    <row r="8" spans="1:19" x14ac:dyDescent="0.25">
      <c r="A8" s="29" t="s">
        <v>34</v>
      </c>
      <c r="B8" s="30">
        <v>53</v>
      </c>
      <c r="C8" s="31">
        <v>25</v>
      </c>
      <c r="D8" s="31">
        <v>15</v>
      </c>
      <c r="E8" s="31">
        <v>53</v>
      </c>
      <c r="F8" s="31">
        <v>66</v>
      </c>
      <c r="G8" s="31">
        <v>59</v>
      </c>
      <c r="H8" s="31">
        <v>43.5</v>
      </c>
      <c r="I8" s="31">
        <v>4.0999999999999996</v>
      </c>
      <c r="J8" s="31">
        <v>45</v>
      </c>
      <c r="K8" s="31">
        <v>0.1</v>
      </c>
      <c r="L8" s="31">
        <v>55</v>
      </c>
      <c r="M8" s="32">
        <v>39</v>
      </c>
      <c r="N8" s="30">
        <v>1</v>
      </c>
      <c r="O8" s="31">
        <v>15</v>
      </c>
      <c r="P8" s="31">
        <v>0</v>
      </c>
      <c r="Q8" s="33">
        <v>30</v>
      </c>
      <c r="R8" s="92"/>
      <c r="S8" s="53"/>
    </row>
    <row r="9" spans="1:19" x14ac:dyDescent="0.25">
      <c r="A9" s="34" t="s">
        <v>23</v>
      </c>
      <c r="B9" s="35">
        <v>38</v>
      </c>
      <c r="C9" s="36">
        <v>14</v>
      </c>
      <c r="D9" s="36">
        <v>15</v>
      </c>
      <c r="E9" s="36">
        <v>53</v>
      </c>
      <c r="F9" s="36">
        <v>45</v>
      </c>
      <c r="G9" s="36">
        <v>62</v>
      </c>
      <c r="H9" s="36">
        <v>36.4</v>
      </c>
      <c r="I9" s="36">
        <v>3.9</v>
      </c>
      <c r="J9" s="36">
        <v>45</v>
      </c>
      <c r="K9" s="36">
        <v>0.1</v>
      </c>
      <c r="L9" s="36">
        <v>47</v>
      </c>
      <c r="M9" s="37">
        <v>38</v>
      </c>
      <c r="N9" s="35">
        <v>0</v>
      </c>
      <c r="O9" s="36">
        <v>15</v>
      </c>
      <c r="P9" s="36">
        <v>0</v>
      </c>
      <c r="Q9" s="38">
        <v>30</v>
      </c>
      <c r="R9" s="92"/>
      <c r="S9" s="53"/>
    </row>
    <row r="10" spans="1:19" ht="15.75" thickBot="1" x14ac:dyDescent="0.3">
      <c r="A10" s="39" t="s">
        <v>42</v>
      </c>
      <c r="B10" s="40">
        <v>51</v>
      </c>
      <c r="C10" s="41">
        <v>25</v>
      </c>
      <c r="D10" s="41">
        <v>15</v>
      </c>
      <c r="E10" s="41">
        <v>53</v>
      </c>
      <c r="F10" s="41">
        <v>65</v>
      </c>
      <c r="G10" s="41">
        <v>59</v>
      </c>
      <c r="H10" s="41">
        <v>34.799999999999997</v>
      </c>
      <c r="I10" s="41">
        <v>3.6</v>
      </c>
      <c r="J10" s="41">
        <v>45</v>
      </c>
      <c r="K10" s="41">
        <v>0.1</v>
      </c>
      <c r="L10" s="41">
        <v>55</v>
      </c>
      <c r="M10" s="42">
        <v>45</v>
      </c>
      <c r="N10" s="40">
        <v>0</v>
      </c>
      <c r="O10" s="41">
        <v>15</v>
      </c>
      <c r="P10" s="41">
        <v>0</v>
      </c>
      <c r="Q10" s="43">
        <v>30</v>
      </c>
      <c r="R10" s="92"/>
      <c r="S10" s="53"/>
    </row>
    <row r="11" spans="1:19" ht="15.75" hidden="1" thickBot="1" x14ac:dyDescent="0.3">
      <c r="A11" s="80" t="s">
        <v>19</v>
      </c>
      <c r="B11" s="81"/>
      <c r="C11" s="81">
        <v>14</v>
      </c>
      <c r="D11" s="81">
        <v>15</v>
      </c>
      <c r="E11" s="81">
        <v>53</v>
      </c>
      <c r="F11" s="81">
        <v>70</v>
      </c>
      <c r="G11" s="81">
        <v>0</v>
      </c>
      <c r="H11" s="81">
        <v>0</v>
      </c>
      <c r="I11" s="81">
        <v>0</v>
      </c>
      <c r="J11" s="81">
        <v>70</v>
      </c>
      <c r="K11" s="81">
        <v>0</v>
      </c>
      <c r="L11" s="81">
        <v>42</v>
      </c>
      <c r="M11" s="81">
        <v>39</v>
      </c>
      <c r="N11" s="82"/>
      <c r="O11" s="81">
        <v>15</v>
      </c>
      <c r="P11" s="81">
        <v>0</v>
      </c>
      <c r="Q11" s="83">
        <v>30</v>
      </c>
      <c r="R11" s="19">
        <f t="shared" ref="R11" si="0">B11+N11</f>
        <v>0</v>
      </c>
    </row>
    <row r="12" spans="1:19" ht="15.75" hidden="1" thickBot="1" x14ac:dyDescent="0.3">
      <c r="A12" s="50">
        <v>2018</v>
      </c>
      <c r="B12" s="22"/>
      <c r="C12" s="22">
        <v>14</v>
      </c>
      <c r="D12" s="22">
        <v>15</v>
      </c>
      <c r="E12" s="22">
        <v>53</v>
      </c>
      <c r="F12" s="22">
        <v>80</v>
      </c>
      <c r="G12" s="22">
        <v>0</v>
      </c>
      <c r="H12" s="22">
        <v>0</v>
      </c>
      <c r="I12" s="22">
        <v>0</v>
      </c>
      <c r="J12" s="22">
        <v>70</v>
      </c>
      <c r="K12" s="22">
        <v>0</v>
      </c>
      <c r="L12" s="22">
        <v>42</v>
      </c>
      <c r="M12" s="22">
        <v>40</v>
      </c>
      <c r="N12" s="21"/>
      <c r="O12" s="22">
        <v>15</v>
      </c>
      <c r="P12" s="22">
        <v>0</v>
      </c>
      <c r="Q12" s="23">
        <v>30</v>
      </c>
      <c r="R12" s="19"/>
    </row>
    <row r="13" spans="1:19" ht="15.75" hidden="1" thickBot="1" x14ac:dyDescent="0.3">
      <c r="A13" s="50">
        <v>2019</v>
      </c>
      <c r="B13" s="84"/>
      <c r="C13" s="84">
        <v>14</v>
      </c>
      <c r="D13" s="84">
        <v>15</v>
      </c>
      <c r="E13" s="84">
        <v>53</v>
      </c>
      <c r="F13" s="84">
        <v>90</v>
      </c>
      <c r="G13" s="84">
        <v>0</v>
      </c>
      <c r="H13" s="84">
        <v>0</v>
      </c>
      <c r="I13" s="84">
        <v>0</v>
      </c>
      <c r="J13" s="84">
        <v>70</v>
      </c>
      <c r="K13" s="84">
        <v>0</v>
      </c>
      <c r="L13" s="84">
        <v>42</v>
      </c>
      <c r="M13" s="84">
        <v>40</v>
      </c>
      <c r="N13" s="85"/>
      <c r="O13" s="84">
        <v>15</v>
      </c>
      <c r="P13" s="84">
        <v>0</v>
      </c>
      <c r="Q13" s="86">
        <v>30</v>
      </c>
      <c r="R13" s="19"/>
    </row>
    <row r="14" spans="1:19" s="90" customFormat="1" x14ac:dyDescent="0.25">
      <c r="A14" s="87" t="s">
        <v>36</v>
      </c>
      <c r="B14" s="88">
        <f>(B6+B7+B8+B9+B10)</f>
        <v>340</v>
      </c>
      <c r="C14" s="89">
        <f t="shared" ref="C14:M14" si="1">(C6+C7+C8+C9+C10)/5</f>
        <v>22.8</v>
      </c>
      <c r="D14" s="89">
        <f t="shared" si="1"/>
        <v>15</v>
      </c>
      <c r="E14" s="89">
        <f t="shared" si="1"/>
        <v>53</v>
      </c>
      <c r="F14" s="89">
        <f t="shared" si="1"/>
        <v>55.4</v>
      </c>
      <c r="G14" s="89">
        <f t="shared" si="1"/>
        <v>61.4</v>
      </c>
      <c r="H14" s="89">
        <f t="shared" si="1"/>
        <v>39.799999999999997</v>
      </c>
      <c r="I14" s="89">
        <f t="shared" si="1"/>
        <v>3.84</v>
      </c>
      <c r="J14" s="89">
        <f t="shared" si="1"/>
        <v>48</v>
      </c>
      <c r="K14" s="89">
        <f t="shared" si="1"/>
        <v>0.1</v>
      </c>
      <c r="L14" s="89">
        <f t="shared" si="1"/>
        <v>55.4</v>
      </c>
      <c r="M14" s="89">
        <f t="shared" si="1"/>
        <v>44.4</v>
      </c>
      <c r="N14" s="22">
        <f>(N6+N7+N8+N9+N10)/1</f>
        <v>1</v>
      </c>
      <c r="O14" s="89">
        <f>(O6+O7+O8+O9+O10)/5</f>
        <v>15</v>
      </c>
      <c r="P14" s="89">
        <f>(P6+P7+P8+P9+P10)/5</f>
        <v>0</v>
      </c>
      <c r="Q14" s="89">
        <f>(Q6+Q7+Q8+Q9+Q10)/5</f>
        <v>30</v>
      </c>
      <c r="R14" s="94"/>
      <c r="S14" s="95"/>
    </row>
    <row r="16" spans="1:19" hidden="1" x14ac:dyDescent="0.25"/>
    <row r="17" spans="1:18" ht="15.75" hidden="1" thickBot="1" x14ac:dyDescent="0.3">
      <c r="B17" s="127" t="s">
        <v>29</v>
      </c>
      <c r="C17" s="127"/>
      <c r="G17" s="127" t="s">
        <v>29</v>
      </c>
      <c r="H17" s="127"/>
      <c r="I17" s="127"/>
    </row>
    <row r="18" spans="1:18" ht="21" hidden="1" thickBot="1" x14ac:dyDescent="0.3">
      <c r="B18" s="122" t="s">
        <v>0</v>
      </c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8"/>
      <c r="N18" s="110" t="s">
        <v>1</v>
      </c>
      <c r="O18" s="111"/>
      <c r="P18" s="111"/>
      <c r="Q18" s="112"/>
    </row>
    <row r="19" spans="1:18" ht="51.75" hidden="1" customHeight="1" thickBot="1" x14ac:dyDescent="0.3">
      <c r="B19" s="2" t="s">
        <v>2</v>
      </c>
      <c r="C19" s="113" t="s">
        <v>3</v>
      </c>
      <c r="D19" s="114"/>
      <c r="E19" s="114"/>
      <c r="F19" s="114"/>
      <c r="G19" s="114"/>
      <c r="H19" s="114"/>
      <c r="I19" s="114"/>
      <c r="J19" s="114"/>
      <c r="K19" s="114"/>
      <c r="L19" s="114"/>
      <c r="M19" s="115"/>
      <c r="N19" s="3" t="s">
        <v>2</v>
      </c>
      <c r="O19" s="116" t="s">
        <v>3</v>
      </c>
      <c r="P19" s="117"/>
      <c r="Q19" s="118"/>
    </row>
    <row r="20" spans="1:18" ht="126.75" hidden="1" customHeight="1" thickBot="1" x14ac:dyDescent="0.3">
      <c r="A20" s="20"/>
      <c r="B20" s="57" t="s">
        <v>38</v>
      </c>
      <c r="C20" s="75" t="s">
        <v>5</v>
      </c>
      <c r="D20" s="59" t="s">
        <v>6</v>
      </c>
      <c r="E20" s="59" t="s">
        <v>7</v>
      </c>
      <c r="F20" s="60" t="s">
        <v>39</v>
      </c>
      <c r="G20" s="61" t="s">
        <v>9</v>
      </c>
      <c r="H20" s="129" t="s">
        <v>10</v>
      </c>
      <c r="I20" s="130"/>
      <c r="J20" s="61" t="s">
        <v>11</v>
      </c>
      <c r="K20" s="61" t="s">
        <v>40</v>
      </c>
      <c r="L20" s="61" t="s">
        <v>41</v>
      </c>
      <c r="M20" s="62" t="s">
        <v>55</v>
      </c>
      <c r="N20" s="11" t="s">
        <v>56</v>
      </c>
      <c r="O20" s="12" t="s">
        <v>57</v>
      </c>
      <c r="P20" s="12" t="s">
        <v>58</v>
      </c>
      <c r="Q20" s="13" t="s">
        <v>59</v>
      </c>
      <c r="R20" s="91"/>
    </row>
    <row r="21" spans="1:18" hidden="1" x14ac:dyDescent="0.25">
      <c r="A21" s="14" t="s">
        <v>35</v>
      </c>
      <c r="B21" s="76">
        <v>97</v>
      </c>
      <c r="C21" s="77">
        <v>24.3</v>
      </c>
      <c r="D21" s="77">
        <v>5</v>
      </c>
      <c r="E21" s="77">
        <v>46.7</v>
      </c>
      <c r="F21" s="77">
        <v>45</v>
      </c>
      <c r="G21" s="77">
        <v>0</v>
      </c>
      <c r="H21" s="77">
        <v>0</v>
      </c>
      <c r="I21" s="77">
        <v>0</v>
      </c>
      <c r="J21" s="77">
        <v>24</v>
      </c>
      <c r="K21" s="77">
        <v>0</v>
      </c>
      <c r="L21" s="77">
        <v>47</v>
      </c>
      <c r="M21" s="78">
        <v>0</v>
      </c>
      <c r="N21" s="76">
        <v>0</v>
      </c>
      <c r="O21" s="77">
        <v>0</v>
      </c>
      <c r="P21" s="77">
        <v>0</v>
      </c>
      <c r="Q21" s="79">
        <v>0</v>
      </c>
      <c r="R21" s="92"/>
    </row>
    <row r="22" spans="1:18" hidden="1" x14ac:dyDescent="0.25">
      <c r="A22" s="24" t="s">
        <v>24</v>
      </c>
      <c r="B22" s="25">
        <v>104</v>
      </c>
      <c r="C22" s="26">
        <v>26</v>
      </c>
      <c r="D22" s="26">
        <v>7.4</v>
      </c>
      <c r="E22" s="26">
        <v>42.8</v>
      </c>
      <c r="F22" s="26">
        <v>22</v>
      </c>
      <c r="G22" s="26">
        <v>0</v>
      </c>
      <c r="H22" s="26">
        <v>0</v>
      </c>
      <c r="I22" s="26">
        <v>0</v>
      </c>
      <c r="J22" s="26">
        <v>25</v>
      </c>
      <c r="K22" s="26">
        <v>0</v>
      </c>
      <c r="L22" s="26">
        <v>65</v>
      </c>
      <c r="M22" s="27">
        <v>44.2</v>
      </c>
      <c r="N22" s="101">
        <v>0</v>
      </c>
      <c r="O22" s="26">
        <v>0</v>
      </c>
      <c r="P22" s="26">
        <v>0</v>
      </c>
      <c r="Q22" s="28">
        <v>0</v>
      </c>
      <c r="R22" s="92"/>
    </row>
    <row r="23" spans="1:18" hidden="1" x14ac:dyDescent="0.25">
      <c r="A23" s="29" t="s">
        <v>34</v>
      </c>
      <c r="B23" s="30">
        <v>51</v>
      </c>
      <c r="C23" s="31">
        <v>25</v>
      </c>
      <c r="D23" s="31">
        <v>15</v>
      </c>
      <c r="E23" s="31">
        <v>48</v>
      </c>
      <c r="F23" s="31">
        <v>70</v>
      </c>
      <c r="G23" s="31">
        <v>0</v>
      </c>
      <c r="H23" s="31">
        <v>0</v>
      </c>
      <c r="I23" s="31">
        <v>0</v>
      </c>
      <c r="J23" s="31">
        <v>0</v>
      </c>
      <c r="K23" s="31">
        <v>0</v>
      </c>
      <c r="L23" s="31">
        <v>55</v>
      </c>
      <c r="M23" s="32">
        <v>0</v>
      </c>
      <c r="N23" s="30">
        <v>1</v>
      </c>
      <c r="O23" s="31">
        <v>0</v>
      </c>
      <c r="P23" s="31">
        <v>0</v>
      </c>
      <c r="Q23" s="33">
        <v>0</v>
      </c>
      <c r="R23" s="92"/>
    </row>
    <row r="24" spans="1:18" hidden="1" x14ac:dyDescent="0.25">
      <c r="A24" s="34" t="s">
        <v>23</v>
      </c>
      <c r="B24" s="35">
        <v>30</v>
      </c>
      <c r="C24" s="36">
        <v>15</v>
      </c>
      <c r="D24" s="36">
        <v>3</v>
      </c>
      <c r="E24" s="36">
        <v>72</v>
      </c>
      <c r="F24" s="36">
        <v>35</v>
      </c>
      <c r="G24" s="36">
        <v>0</v>
      </c>
      <c r="H24" s="36">
        <v>0</v>
      </c>
      <c r="I24" s="36">
        <v>0</v>
      </c>
      <c r="J24" s="36">
        <v>0</v>
      </c>
      <c r="K24" s="36">
        <v>0</v>
      </c>
      <c r="L24" s="36">
        <v>50</v>
      </c>
      <c r="M24" s="37">
        <v>0</v>
      </c>
      <c r="N24" s="35">
        <v>6</v>
      </c>
      <c r="O24" s="36">
        <v>1</v>
      </c>
      <c r="P24" s="36">
        <v>0</v>
      </c>
      <c r="Q24" s="38">
        <v>0</v>
      </c>
      <c r="R24" s="92"/>
    </row>
    <row r="25" spans="1:18" ht="15.75" hidden="1" thickBot="1" x14ac:dyDescent="0.3">
      <c r="A25" s="39" t="s">
        <v>42</v>
      </c>
      <c r="B25" s="40">
        <v>45</v>
      </c>
      <c r="C25" s="41">
        <v>23</v>
      </c>
      <c r="D25" s="41">
        <v>4</v>
      </c>
      <c r="E25" s="41">
        <v>43</v>
      </c>
      <c r="F25" s="41">
        <v>36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50</v>
      </c>
      <c r="M25" s="42">
        <v>24.4</v>
      </c>
      <c r="N25" s="40">
        <v>6</v>
      </c>
      <c r="O25" s="41">
        <v>6</v>
      </c>
      <c r="P25" s="41">
        <v>0</v>
      </c>
      <c r="Q25" s="43">
        <v>0</v>
      </c>
      <c r="R25" s="92"/>
    </row>
    <row r="26" spans="1:18" hidden="1" x14ac:dyDescent="0.25">
      <c r="A26" s="87" t="s">
        <v>36</v>
      </c>
      <c r="B26" s="88">
        <f>(B21+B22+B23+B24+B25)</f>
        <v>327</v>
      </c>
      <c r="C26" s="89">
        <f>(C21+C22+C23+C24+C25)/5</f>
        <v>22.66</v>
      </c>
      <c r="D26" s="89">
        <f>(D21+D22+D23+D24+D25)/5</f>
        <v>6.88</v>
      </c>
      <c r="E26" s="89">
        <f>(E21+E22+E23+E24+E25)/5</f>
        <v>50.5</v>
      </c>
      <c r="F26" s="89">
        <f>(F21+F22+F23+F24+F25)/5</f>
        <v>41.6</v>
      </c>
      <c r="G26" s="89">
        <f>(G21+G22+G23+G24+G25)/5</f>
        <v>0</v>
      </c>
      <c r="H26" s="89"/>
      <c r="I26" s="89">
        <f>(I21+I22+I23+I24+I25)/5</f>
        <v>0</v>
      </c>
      <c r="J26" s="89">
        <f>(J21+J22+J23+J24+J25)/5</f>
        <v>9.8000000000000007</v>
      </c>
      <c r="K26" s="89">
        <f>(K21+K22+K23+K24+K25)/5</f>
        <v>0</v>
      </c>
      <c r="L26" s="89">
        <f>(L21+L22+L23+L24+L25)/5</f>
        <v>53.4</v>
      </c>
      <c r="M26" s="89">
        <f>(M21+M22+M23+M24+M25)/5</f>
        <v>13.719999999999999</v>
      </c>
      <c r="N26" s="22">
        <f>(N21+N22+N23+N24+N25)/1</f>
        <v>13</v>
      </c>
      <c r="O26" s="89">
        <f>(O21+O22+O23+O24+O25)/5</f>
        <v>1.4</v>
      </c>
      <c r="P26" s="89">
        <f>(P21+P22+P23+P24+P25)/5</f>
        <v>0</v>
      </c>
      <c r="Q26" s="89">
        <f>(Q21+Q22+Q23+Q24+Q25)/5</f>
        <v>0</v>
      </c>
      <c r="R26" s="93"/>
    </row>
    <row r="27" spans="1:18" hidden="1" x14ac:dyDescent="0.25"/>
    <row r="28" spans="1:18" hidden="1" x14ac:dyDescent="0.25"/>
    <row r="29" spans="1:18" hidden="1" x14ac:dyDescent="0.25"/>
    <row r="30" spans="1:18" hidden="1" x14ac:dyDescent="0.25"/>
    <row r="31" spans="1:18" ht="15.75" hidden="1" thickBot="1" x14ac:dyDescent="0.3">
      <c r="B31" s="127" t="s">
        <v>61</v>
      </c>
      <c r="C31" s="127"/>
      <c r="G31" s="127" t="s">
        <v>61</v>
      </c>
      <c r="H31" s="127"/>
      <c r="I31" s="127"/>
    </row>
    <row r="32" spans="1:18" ht="21" hidden="1" thickBot="1" x14ac:dyDescent="0.3">
      <c r="B32" s="122" t="s">
        <v>0</v>
      </c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8"/>
      <c r="N32" s="110" t="s">
        <v>1</v>
      </c>
      <c r="O32" s="111"/>
      <c r="P32" s="111"/>
      <c r="Q32" s="112"/>
    </row>
    <row r="33" spans="1:17" ht="51.75" hidden="1" thickBot="1" x14ac:dyDescent="0.3">
      <c r="B33" s="2" t="s">
        <v>2</v>
      </c>
      <c r="C33" s="113" t="s">
        <v>3</v>
      </c>
      <c r="D33" s="114"/>
      <c r="E33" s="114"/>
      <c r="F33" s="114"/>
      <c r="G33" s="114"/>
      <c r="H33" s="114"/>
      <c r="I33" s="114"/>
      <c r="J33" s="114"/>
      <c r="K33" s="114"/>
      <c r="L33" s="114"/>
      <c r="M33" s="115"/>
      <c r="N33" s="3" t="s">
        <v>2</v>
      </c>
      <c r="O33" s="116" t="s">
        <v>3</v>
      </c>
      <c r="P33" s="117"/>
      <c r="Q33" s="118"/>
    </row>
    <row r="34" spans="1:17" ht="166.5" hidden="1" thickBot="1" x14ac:dyDescent="0.3">
      <c r="A34" s="20"/>
      <c r="B34" s="57" t="s">
        <v>38</v>
      </c>
      <c r="C34" s="75" t="s">
        <v>5</v>
      </c>
      <c r="D34" s="59" t="s">
        <v>6</v>
      </c>
      <c r="E34" s="59" t="s">
        <v>7</v>
      </c>
      <c r="F34" s="60" t="s">
        <v>39</v>
      </c>
      <c r="G34" s="61" t="s">
        <v>9</v>
      </c>
      <c r="H34" s="129" t="s">
        <v>10</v>
      </c>
      <c r="I34" s="130"/>
      <c r="J34" s="61" t="s">
        <v>11</v>
      </c>
      <c r="K34" s="61" t="s">
        <v>40</v>
      </c>
      <c r="L34" s="61" t="s">
        <v>41</v>
      </c>
      <c r="M34" s="62" t="s">
        <v>55</v>
      </c>
      <c r="N34" s="11" t="s">
        <v>56</v>
      </c>
      <c r="O34" s="12" t="s">
        <v>57</v>
      </c>
      <c r="P34" s="12" t="s">
        <v>58</v>
      </c>
      <c r="Q34" s="13" t="s">
        <v>59</v>
      </c>
    </row>
    <row r="35" spans="1:17" hidden="1" x14ac:dyDescent="0.25">
      <c r="A35" s="14" t="s">
        <v>35</v>
      </c>
      <c r="B35" s="76">
        <v>97</v>
      </c>
      <c r="C35" s="77">
        <v>24.3</v>
      </c>
      <c r="D35" s="77">
        <v>5</v>
      </c>
      <c r="E35" s="77">
        <v>46.7</v>
      </c>
      <c r="F35" s="77">
        <v>45</v>
      </c>
      <c r="G35" s="77">
        <v>61.6</v>
      </c>
      <c r="H35" s="77">
        <v>43.2</v>
      </c>
      <c r="I35" s="77">
        <v>4.0999999999999996</v>
      </c>
      <c r="J35" s="77">
        <v>24</v>
      </c>
      <c r="K35" s="77">
        <v>0</v>
      </c>
      <c r="L35" s="77">
        <v>47</v>
      </c>
      <c r="M35" s="78">
        <v>38.5</v>
      </c>
      <c r="N35" s="76">
        <v>0</v>
      </c>
      <c r="O35" s="77">
        <v>0</v>
      </c>
      <c r="P35" s="77">
        <v>0</v>
      </c>
      <c r="Q35" s="79">
        <v>0</v>
      </c>
    </row>
    <row r="36" spans="1:17" hidden="1" x14ac:dyDescent="0.25">
      <c r="A36" s="24" t="s">
        <v>24</v>
      </c>
      <c r="B36" s="25">
        <v>105</v>
      </c>
      <c r="C36" s="26">
        <v>26</v>
      </c>
      <c r="D36" s="26">
        <v>7.4</v>
      </c>
      <c r="E36" s="26">
        <v>42.8</v>
      </c>
      <c r="F36" s="26">
        <v>22</v>
      </c>
      <c r="G36" s="26">
        <v>58.8</v>
      </c>
      <c r="H36" s="26">
        <v>39.130000000000003</v>
      </c>
      <c r="I36" s="26">
        <v>4</v>
      </c>
      <c r="J36" s="26">
        <v>25</v>
      </c>
      <c r="K36" s="26">
        <v>0</v>
      </c>
      <c r="L36" s="26">
        <v>65</v>
      </c>
      <c r="M36" s="27">
        <v>52.3</v>
      </c>
      <c r="N36" s="101">
        <v>0</v>
      </c>
      <c r="O36" s="26">
        <v>0</v>
      </c>
      <c r="P36" s="26">
        <v>0</v>
      </c>
      <c r="Q36" s="28">
        <v>0</v>
      </c>
    </row>
    <row r="37" spans="1:17" hidden="1" x14ac:dyDescent="0.25">
      <c r="A37" s="29" t="s">
        <v>34</v>
      </c>
      <c r="B37" s="30">
        <v>50</v>
      </c>
      <c r="C37" s="31">
        <v>25</v>
      </c>
      <c r="D37" s="31">
        <v>15</v>
      </c>
      <c r="E37" s="31">
        <v>48</v>
      </c>
      <c r="F37" s="31">
        <v>70</v>
      </c>
      <c r="G37" s="31">
        <v>57.05</v>
      </c>
      <c r="H37" s="31">
        <v>45</v>
      </c>
      <c r="I37" s="31">
        <v>3.7</v>
      </c>
      <c r="J37" s="31">
        <v>0</v>
      </c>
      <c r="K37" s="31">
        <v>0</v>
      </c>
      <c r="L37" s="31">
        <v>55</v>
      </c>
      <c r="M37" s="32">
        <v>40</v>
      </c>
      <c r="N37" s="30">
        <v>0</v>
      </c>
      <c r="O37" s="31">
        <v>0</v>
      </c>
      <c r="P37" s="31">
        <v>0</v>
      </c>
      <c r="Q37" s="33">
        <v>0</v>
      </c>
    </row>
    <row r="38" spans="1:17" hidden="1" x14ac:dyDescent="0.25">
      <c r="A38" s="34" t="s">
        <v>23</v>
      </c>
      <c r="B38" s="35">
        <v>31</v>
      </c>
      <c r="C38" s="36">
        <v>16</v>
      </c>
      <c r="D38" s="36">
        <v>3</v>
      </c>
      <c r="E38" s="36">
        <v>72</v>
      </c>
      <c r="F38" s="36">
        <v>35</v>
      </c>
      <c r="G38" s="36">
        <v>60.1</v>
      </c>
      <c r="H38" s="36">
        <v>50</v>
      </c>
      <c r="I38" s="36">
        <v>4</v>
      </c>
      <c r="J38" s="36">
        <v>0</v>
      </c>
      <c r="K38" s="36">
        <v>3.2</v>
      </c>
      <c r="L38" s="36">
        <v>50</v>
      </c>
      <c r="M38" s="37">
        <v>35.1</v>
      </c>
      <c r="N38" s="35">
        <v>6</v>
      </c>
      <c r="O38" s="36">
        <v>1</v>
      </c>
      <c r="P38" s="36"/>
      <c r="Q38" s="38">
        <v>0</v>
      </c>
    </row>
    <row r="39" spans="1:17" ht="15.75" hidden="1" thickBot="1" x14ac:dyDescent="0.3">
      <c r="A39" s="39" t="s">
        <v>42</v>
      </c>
      <c r="B39" s="40">
        <v>44</v>
      </c>
      <c r="C39" s="41">
        <v>22</v>
      </c>
      <c r="D39" s="41">
        <v>6</v>
      </c>
      <c r="E39" s="41">
        <v>43</v>
      </c>
      <c r="F39" s="41">
        <v>36</v>
      </c>
      <c r="G39" s="41">
        <v>50.6</v>
      </c>
      <c r="H39" s="41">
        <v>32.5</v>
      </c>
      <c r="I39" s="41">
        <v>3.4</v>
      </c>
      <c r="J39" s="41">
        <v>0</v>
      </c>
      <c r="K39" s="41">
        <v>0</v>
      </c>
      <c r="L39" s="41">
        <v>50</v>
      </c>
      <c r="M39" s="42">
        <v>14</v>
      </c>
      <c r="N39" s="40">
        <v>6</v>
      </c>
      <c r="O39" s="41">
        <v>6</v>
      </c>
      <c r="P39" s="41">
        <v>0</v>
      </c>
      <c r="Q39" s="43">
        <v>0</v>
      </c>
    </row>
    <row r="40" spans="1:17" hidden="1" x14ac:dyDescent="0.25">
      <c r="A40" s="87" t="s">
        <v>36</v>
      </c>
      <c r="B40" s="88">
        <f>(B35+B36+B37+B38+B39)</f>
        <v>327</v>
      </c>
      <c r="C40" s="89">
        <f>(C35+C36+C37+C38+C39)/5</f>
        <v>22.66</v>
      </c>
      <c r="D40" s="89">
        <f>(D35+D36+D37+D38+D39)/5</f>
        <v>7.2799999999999994</v>
      </c>
      <c r="E40" s="89">
        <f>(E35+E36+E37+E38+E39)/5</f>
        <v>50.5</v>
      </c>
      <c r="F40" s="89">
        <f>(F35+F36+F37+F38+F39)/5</f>
        <v>41.6</v>
      </c>
      <c r="G40" s="89">
        <f>(G35+G36+G37+G38+G39)/5</f>
        <v>57.629999999999995</v>
      </c>
      <c r="H40" s="102">
        <f>(H35+H36+H37+H38+H39)/6</f>
        <v>34.971666666666671</v>
      </c>
      <c r="I40" s="89">
        <f>(I35+I36+I37+I38+I39)/5</f>
        <v>3.84</v>
      </c>
      <c r="J40" s="89">
        <f>(J35+J36+J37+J38+J39)/5</f>
        <v>9.8000000000000007</v>
      </c>
      <c r="K40" s="89">
        <f>(K35+K36+K37+K38+K39)/5</f>
        <v>0.64</v>
      </c>
      <c r="L40" s="89">
        <f>(L35+L36+L37+L38+L39)/5</f>
        <v>53.4</v>
      </c>
      <c r="M40" s="89">
        <f>(M35+M36+M37+M38+M39)/5</f>
        <v>35.980000000000004</v>
      </c>
      <c r="N40" s="22">
        <f>(N35+N36+N37+N38+N39)/1</f>
        <v>12</v>
      </c>
      <c r="O40" s="89">
        <f>(O35+O36+O37+O38+O39)/5</f>
        <v>1.4</v>
      </c>
      <c r="P40" s="89">
        <f>(P35+P36+P37+P38+P39)/5</f>
        <v>0</v>
      </c>
      <c r="Q40" s="89">
        <f>(Q35+Q36+Q37+Q38+Q39)/5</f>
        <v>0</v>
      </c>
    </row>
    <row r="41" spans="1:17" hidden="1" x14ac:dyDescent="0.25"/>
    <row r="45" spans="1:17" ht="15.75" thickBot="1" x14ac:dyDescent="0.3">
      <c r="B45" s="127" t="s">
        <v>63</v>
      </c>
      <c r="C45" s="127"/>
      <c r="G45" s="127">
        <v>2017</v>
      </c>
      <c r="H45" s="127"/>
      <c r="I45" s="127"/>
    </row>
    <row r="46" spans="1:17" ht="21" thickBot="1" x14ac:dyDescent="0.3">
      <c r="B46" s="122" t="s">
        <v>0</v>
      </c>
      <c r="C46" s="122"/>
      <c r="D46" s="122"/>
      <c r="E46" s="122"/>
      <c r="F46" s="122"/>
      <c r="G46" s="122"/>
      <c r="H46" s="122"/>
      <c r="I46" s="122"/>
      <c r="J46" s="122"/>
      <c r="K46" s="122"/>
      <c r="L46" s="122"/>
      <c r="M46" s="128"/>
      <c r="N46" s="110" t="s">
        <v>1</v>
      </c>
      <c r="O46" s="111"/>
      <c r="P46" s="111"/>
      <c r="Q46" s="112"/>
    </row>
    <row r="47" spans="1:17" ht="51.75" thickBot="1" x14ac:dyDescent="0.3">
      <c r="B47" s="2" t="s">
        <v>2</v>
      </c>
      <c r="C47" s="113" t="s">
        <v>3</v>
      </c>
      <c r="D47" s="114"/>
      <c r="E47" s="114"/>
      <c r="F47" s="114"/>
      <c r="G47" s="114"/>
      <c r="H47" s="114"/>
      <c r="I47" s="114"/>
      <c r="J47" s="114"/>
      <c r="K47" s="114"/>
      <c r="L47" s="114"/>
      <c r="M47" s="115"/>
      <c r="N47" s="3" t="s">
        <v>2</v>
      </c>
      <c r="O47" s="116" t="s">
        <v>3</v>
      </c>
      <c r="P47" s="117"/>
      <c r="Q47" s="118"/>
    </row>
    <row r="48" spans="1:17" ht="159" customHeight="1" thickBot="1" x14ac:dyDescent="0.3">
      <c r="A48" s="20"/>
      <c r="B48" s="57" t="s">
        <v>38</v>
      </c>
      <c r="C48" s="75" t="s">
        <v>5</v>
      </c>
      <c r="D48" s="59" t="s">
        <v>6</v>
      </c>
      <c r="E48" s="59" t="s">
        <v>7</v>
      </c>
      <c r="F48" s="60" t="s">
        <v>39</v>
      </c>
      <c r="G48" s="61" t="s">
        <v>9</v>
      </c>
      <c r="H48" s="129" t="s">
        <v>10</v>
      </c>
      <c r="I48" s="130"/>
      <c r="J48" s="61" t="s">
        <v>11</v>
      </c>
      <c r="K48" s="61" t="s">
        <v>40</v>
      </c>
      <c r="L48" s="61" t="s">
        <v>41</v>
      </c>
      <c r="M48" s="62" t="s">
        <v>55</v>
      </c>
      <c r="N48" s="11" t="s">
        <v>56</v>
      </c>
      <c r="O48" s="12" t="s">
        <v>57</v>
      </c>
      <c r="P48" s="12" t="s">
        <v>58</v>
      </c>
      <c r="Q48" s="13" t="s">
        <v>59</v>
      </c>
    </row>
    <row r="49" spans="1:17" x14ac:dyDescent="0.25">
      <c r="A49" s="14" t="s">
        <v>35</v>
      </c>
      <c r="B49" s="76">
        <v>117</v>
      </c>
      <c r="C49" s="77">
        <v>23.4</v>
      </c>
      <c r="D49" s="77">
        <v>5</v>
      </c>
      <c r="E49" s="77">
        <v>46.7</v>
      </c>
      <c r="F49" s="77">
        <v>45</v>
      </c>
      <c r="G49" s="77">
        <v>61</v>
      </c>
      <c r="H49" s="77">
        <v>43.2</v>
      </c>
      <c r="I49" s="77">
        <v>4.0999999999999996</v>
      </c>
      <c r="J49" s="77">
        <v>24</v>
      </c>
      <c r="K49" s="77">
        <v>0</v>
      </c>
      <c r="L49" s="77">
        <v>47</v>
      </c>
      <c r="M49" s="78">
        <v>38.5</v>
      </c>
      <c r="N49" s="76">
        <v>0</v>
      </c>
      <c r="O49" s="77">
        <v>0</v>
      </c>
      <c r="P49" s="77">
        <v>0</v>
      </c>
      <c r="Q49" s="79">
        <v>0</v>
      </c>
    </row>
    <row r="50" spans="1:17" x14ac:dyDescent="0.25">
      <c r="A50" s="24" t="s">
        <v>24</v>
      </c>
      <c r="B50" s="25">
        <v>107</v>
      </c>
      <c r="C50" s="26">
        <v>26</v>
      </c>
      <c r="D50" s="26">
        <v>7.4</v>
      </c>
      <c r="E50" s="26">
        <v>42.8</v>
      </c>
      <c r="F50" s="26">
        <v>22</v>
      </c>
      <c r="G50" s="26">
        <v>58</v>
      </c>
      <c r="H50" s="26">
        <v>39.799999999999997</v>
      </c>
      <c r="I50" s="26">
        <v>4</v>
      </c>
      <c r="J50" s="26">
        <v>25</v>
      </c>
      <c r="K50" s="26">
        <v>0</v>
      </c>
      <c r="L50" s="26">
        <v>65</v>
      </c>
      <c r="M50" s="27">
        <v>52.3</v>
      </c>
      <c r="N50" s="101">
        <v>1</v>
      </c>
      <c r="O50" s="26">
        <v>0.2</v>
      </c>
      <c r="P50" s="26"/>
      <c r="Q50" s="28"/>
    </row>
    <row r="51" spans="1:17" x14ac:dyDescent="0.25">
      <c r="A51" s="29" t="s">
        <v>34</v>
      </c>
      <c r="B51" s="30">
        <v>60</v>
      </c>
      <c r="C51" s="31">
        <v>30</v>
      </c>
      <c r="D51" s="31">
        <v>15</v>
      </c>
      <c r="E51" s="31">
        <v>48</v>
      </c>
      <c r="F51" s="31">
        <v>70</v>
      </c>
      <c r="G51" s="31">
        <v>57</v>
      </c>
      <c r="H51" s="31">
        <v>45</v>
      </c>
      <c r="I51" s="31">
        <v>3.7</v>
      </c>
      <c r="J51" s="31">
        <v>0</v>
      </c>
      <c r="K51" s="31">
        <v>0</v>
      </c>
      <c r="L51" s="31">
        <v>55</v>
      </c>
      <c r="M51" s="32">
        <v>40</v>
      </c>
      <c r="N51" s="30">
        <v>0</v>
      </c>
      <c r="O51" s="31">
        <v>0</v>
      </c>
      <c r="P51" s="31">
        <v>0</v>
      </c>
      <c r="Q51" s="33">
        <v>0</v>
      </c>
    </row>
    <row r="52" spans="1:17" x14ac:dyDescent="0.25">
      <c r="A52" s="34" t="s">
        <v>23</v>
      </c>
      <c r="B52" s="35">
        <v>34</v>
      </c>
      <c r="C52" s="36">
        <v>16</v>
      </c>
      <c r="D52" s="36">
        <v>3</v>
      </c>
      <c r="E52" s="36">
        <v>74</v>
      </c>
      <c r="F52" s="36">
        <v>35</v>
      </c>
      <c r="G52" s="36">
        <v>60</v>
      </c>
      <c r="H52" s="36">
        <v>50</v>
      </c>
      <c r="I52" s="36">
        <v>4</v>
      </c>
      <c r="J52" s="36">
        <v>0</v>
      </c>
      <c r="K52" s="36">
        <v>4.5</v>
      </c>
      <c r="L52" s="36">
        <v>50</v>
      </c>
      <c r="M52" s="37">
        <v>35.1</v>
      </c>
      <c r="N52" s="35">
        <v>7</v>
      </c>
      <c r="O52" s="36">
        <v>1</v>
      </c>
      <c r="P52" s="36">
        <v>0</v>
      </c>
      <c r="Q52" s="38">
        <v>0</v>
      </c>
    </row>
    <row r="53" spans="1:17" ht="15.75" thickBot="1" x14ac:dyDescent="0.3">
      <c r="A53" s="39" t="s">
        <v>42</v>
      </c>
      <c r="B53" s="40">
        <v>47</v>
      </c>
      <c r="C53" s="41">
        <v>24</v>
      </c>
      <c r="D53" s="41">
        <v>4</v>
      </c>
      <c r="E53" s="41">
        <v>43</v>
      </c>
      <c r="F53" s="41">
        <v>36</v>
      </c>
      <c r="G53" s="41">
        <v>53</v>
      </c>
      <c r="H53" s="41">
        <v>33</v>
      </c>
      <c r="I53" s="41">
        <v>3.8</v>
      </c>
      <c r="J53" s="41">
        <v>0</v>
      </c>
      <c r="K53" s="41">
        <v>0</v>
      </c>
      <c r="L53" s="41">
        <v>50</v>
      </c>
      <c r="M53" s="104">
        <v>14</v>
      </c>
      <c r="N53" s="40">
        <v>5</v>
      </c>
      <c r="O53" s="41">
        <v>0.6</v>
      </c>
      <c r="P53" s="41">
        <v>0</v>
      </c>
      <c r="Q53" s="43">
        <v>0</v>
      </c>
    </row>
    <row r="54" spans="1:17" x14ac:dyDescent="0.25">
      <c r="A54" s="87" t="s">
        <v>36</v>
      </c>
      <c r="B54" s="88">
        <f>(B49+B50+B51+B52+B53)</f>
        <v>365</v>
      </c>
      <c r="C54" s="89">
        <f>(C49+C50+C51+C52+C53)/5</f>
        <v>23.880000000000003</v>
      </c>
      <c r="D54" s="89">
        <f>(D49+D50+D51+D52+D53)/5</f>
        <v>6.88</v>
      </c>
      <c r="E54" s="89">
        <f>(E49+E50+E51+E52+E53)/5</f>
        <v>50.9</v>
      </c>
      <c r="F54" s="89">
        <f>(F49+F50+F51+F52+F53)/5</f>
        <v>41.6</v>
      </c>
      <c r="G54" s="89">
        <f>(G49+G50+G51+G52+G53)/5</f>
        <v>57.8</v>
      </c>
      <c r="H54" s="102">
        <f>(H49+H50+H51+H52+H53)/6</f>
        <v>35.166666666666664</v>
      </c>
      <c r="I54" s="89">
        <f>(I49+I50+I51+I52+I53)/5</f>
        <v>3.9200000000000004</v>
      </c>
      <c r="J54" s="89">
        <f>(J49+J50+J51+J52+J53)/5</f>
        <v>9.8000000000000007</v>
      </c>
      <c r="K54" s="89">
        <f>(K49+K50+K51+K52+K53)/5</f>
        <v>0.9</v>
      </c>
      <c r="L54" s="89">
        <f>(L49+L50+L51+L52+L53)/5</f>
        <v>53.4</v>
      </c>
      <c r="M54" s="89">
        <f>(M49+M50+M51+M52+M53)/5</f>
        <v>35.980000000000004</v>
      </c>
      <c r="N54" s="22">
        <f>(N49+N50+N51+N52+N53)/1</f>
        <v>13</v>
      </c>
      <c r="O54" s="89">
        <f>(O49+O50+O51+O52+O53)/5</f>
        <v>0.36</v>
      </c>
      <c r="P54" s="89">
        <f>(P49+P50+P51+P52+P53)/5</f>
        <v>0</v>
      </c>
      <c r="Q54" s="89">
        <f>(Q49+Q50+Q51+Q52+Q53)/5</f>
        <v>0</v>
      </c>
    </row>
  </sheetData>
  <mergeCells count="28">
    <mergeCell ref="H48:I48"/>
    <mergeCell ref="B45:C45"/>
    <mergeCell ref="G45:I45"/>
    <mergeCell ref="B46:M46"/>
    <mergeCell ref="N46:Q46"/>
    <mergeCell ref="C47:M47"/>
    <mergeCell ref="O47:Q47"/>
    <mergeCell ref="H34:I34"/>
    <mergeCell ref="B31:C31"/>
    <mergeCell ref="G31:I31"/>
    <mergeCell ref="B32:M32"/>
    <mergeCell ref="N32:Q32"/>
    <mergeCell ref="C33:M33"/>
    <mergeCell ref="O33:Q33"/>
    <mergeCell ref="N18:Q18"/>
    <mergeCell ref="C19:M19"/>
    <mergeCell ref="O19:Q19"/>
    <mergeCell ref="H5:I5"/>
    <mergeCell ref="H20:I20"/>
    <mergeCell ref="B17:C17"/>
    <mergeCell ref="G17:I17"/>
    <mergeCell ref="B18:M18"/>
    <mergeCell ref="B2:C2"/>
    <mergeCell ref="G2:I2"/>
    <mergeCell ref="B3:M3"/>
    <mergeCell ref="N3:Q3"/>
    <mergeCell ref="C4:M4"/>
    <mergeCell ref="O4:Q4"/>
  </mergeCells>
  <pageMargins left="0" right="0" top="0" bottom="0" header="0" footer="0"/>
  <pageSetup paperSize="9" scale="4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школы начальное обр.</vt:lpstr>
      <vt:lpstr>школы общего обр.</vt:lpstr>
      <vt:lpstr>школы среднего обр.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2017-10-09T23:22:38Z</dcterms:modified>
</cp:coreProperties>
</file>